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YKJ/"/>
    </mc:Choice>
  </mc:AlternateContent>
  <xr:revisionPtr revIDLastSave="148" documentId="13_ncr:1_{ECB34C36-095A-48B3-ADDD-CA4A09A75484}" xr6:coauthVersionLast="47" xr6:coauthVersionMax="47" xr10:uidLastSave="{1836546B-5F07-413A-9FA8-01FD11AACAF0}"/>
  <bookViews>
    <workbookView xWindow="28680" yWindow="-120" windowWidth="29040" windowHeight="15720" firstSheet="1" activeTab="4" xr2:uid="{462F6F52-6D3A-46CE-B520-F0D801997E94}"/>
  </bookViews>
  <sheets>
    <sheet name="Municipal waste" sheetId="7" r:id="rId1"/>
    <sheet name="Municipal waste in 1997-2023" sheetId="1" r:id="rId2"/>
    <sheet name="Municipal waste generation per " sheetId="2" r:id="rId3"/>
    <sheet name="Municipal waste GDP" sheetId="3" r:id="rId4"/>
    <sheet name="Municipal waste treatment" sheetId="6" r:id="rId5"/>
    <sheet name="Landfilling and incineration of"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6" l="1"/>
  <c r="D21" i="6"/>
  <c r="E20" i="6"/>
  <c r="D20" i="6"/>
  <c r="E19" i="6"/>
  <c r="H34" i="6" l="1"/>
  <c r="G34" i="6"/>
  <c r="H35" i="6"/>
  <c r="G35" i="6"/>
  <c r="H28" i="6"/>
  <c r="G28" i="6"/>
  <c r="F12" i="6"/>
  <c r="I5" i="6"/>
  <c r="F5" i="6"/>
  <c r="I4" i="6"/>
  <c r="F4" i="6"/>
  <c r="I3" i="6"/>
  <c r="F3" i="6"/>
</calcChain>
</file>

<file path=xl/sharedStrings.xml><?xml version="1.0" encoding="utf-8"?>
<sst xmlns="http://schemas.openxmlformats.org/spreadsheetml/2006/main" count="92" uniqueCount="53">
  <si>
    <t>https://ec.europa.eu/eurostat/databrowser/view/ENV_WASMUN/default/table?lang=en</t>
  </si>
  <si>
    <t>2015*</t>
  </si>
  <si>
    <t xml:space="preserve">https://doi.org/10.2908/CEI_PC031 </t>
  </si>
  <si>
    <t>References:</t>
  </si>
  <si>
    <t>Official Statistics of Finland (OSF): Waste statistics [online publication].</t>
  </si>
  <si>
    <t>Access method:</t>
  </si>
  <si>
    <t xml:space="preserve"> https://stat.fi/en/statistics/jate </t>
  </si>
  <si>
    <t>Graphs and text: Finnish Environment Institute</t>
  </si>
  <si>
    <t>Total</t>
  </si>
  <si>
    <t>Year</t>
  </si>
  <si>
    <t>Finland: kg/inhabitant</t>
  </si>
  <si>
    <t>EU: kg/inhabitant</t>
  </si>
  <si>
    <t>Municipal waste generation, 1000 tn (Finland)</t>
  </si>
  <si>
    <t>Official Statistics of Finland (OSF): Annual national accounts [online publication].</t>
  </si>
  <si>
    <t>Access method: </t>
  </si>
  <si>
    <t xml:space="preserve">https://stat.fi/en/statistics/vtp </t>
  </si>
  <si>
    <t>Municipal waste (million tn)</t>
  </si>
  <si>
    <t>Total (1000 tn)</t>
  </si>
  <si>
    <t>Energy recovery</t>
  </si>
  <si>
    <t>Recycling</t>
  </si>
  <si>
    <t>Landfilling and other final disposal</t>
  </si>
  <si>
    <t>Recycling without composting and digestion</t>
  </si>
  <si>
    <t>Composting</t>
  </si>
  <si>
    <t>Digestion</t>
  </si>
  <si>
    <t>Composting and digestion</t>
  </si>
  <si>
    <t>Preparation for reuse</t>
  </si>
  <si>
    <t>Target 2025</t>
  </si>
  <si>
    <t>Target 2030</t>
  </si>
  <si>
    <t>Target 2035</t>
  </si>
  <si>
    <t>*a change was made to the statistical method of fiber packaging</t>
  </si>
  <si>
    <t>Share of municipal waste treatment by treatment method and recycling targets (%)</t>
  </si>
  <si>
    <t>Landifilling and other Final disposal in Finland</t>
  </si>
  <si>
    <t>Landifilling and other Final disposal in EU</t>
  </si>
  <si>
    <t>Incineration* in Finland</t>
  </si>
  <si>
    <t>Incineration* in EU</t>
  </si>
  <si>
    <t>* Incineration = with energy recovery and without energy recovery</t>
  </si>
  <si>
    <t>GDP (market price) (EUR million), volume series, reference year 2015</t>
  </si>
  <si>
    <t>Municipal waste, index, reference year 2015</t>
  </si>
  <si>
    <t>GDP (market price), index, reference year 2015</t>
  </si>
  <si>
    <t>2023</t>
  </si>
  <si>
    <t>*GDP Preliminary information</t>
  </si>
  <si>
    <t>Eurostat:  Municipal waste by waste management operations [Referenced: 11.9.2025]</t>
  </si>
  <si>
    <t>Eurostat: Generation of municipal waste per capita [Referenced: 11.9.2025]</t>
  </si>
  <si>
    <t>Municipal waste in 1997-2024, 1000 tn/year</t>
  </si>
  <si>
    <t>ISSN=2323-5314. Helsinki: Statistics Finland [Referenced: 10.2.2026].</t>
  </si>
  <si>
    <t>2024</t>
  </si>
  <si>
    <t>ISSN=2323-5314. Helsinki: Statistics Finland [Referenced: 10.2.2026].</t>
  </si>
  <si>
    <t>Municipal waste generation per inhabitant in Finland and the EU in 2000-2024</t>
  </si>
  <si>
    <t>2024*</t>
  </si>
  <si>
    <t>The development of municipal waste in relation to the development of GDP in 2000-2024, reference year 2015</t>
  </si>
  <si>
    <t>ISSN=1798-0623. Helsinki: Statistics Finland [Referenced: 6.2.2026].</t>
  </si>
  <si>
    <t>Municipal waste treatment in 2006-2024 (1000 tn/year)</t>
  </si>
  <si>
    <t>Landfilling and incineration of municipal waste per inhabitant in Finland and the EU in 2010-2024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</si>
</sst>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i/>
      <sz val="8"/>
      <name val="Arial"/>
      <family val="2"/>
    </font>
    <font>
      <b/>
      <sz val="11"/>
      <color theme="1"/>
      <name val="Calibri"/>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bottom/>
      <diagonal/>
    </border>
    <border>
      <left style="thin">
        <color indexed="64"/>
      </left>
      <right style="thin">
        <color theme="0" tint="-0.14999847407452621"/>
      </right>
      <top/>
      <bottom style="thin">
        <color theme="0" tint="-0.14999847407452621"/>
      </bottom>
      <diagonal/>
    </border>
    <border>
      <left style="thin">
        <color indexed="64"/>
      </left>
      <right/>
      <top/>
      <bottom style="thin">
        <color theme="0" tint="-0.14999847407452621"/>
      </bottom>
      <diagonal/>
    </border>
    <border>
      <left/>
      <right style="thin">
        <color theme="2" tint="-9.9978637043366805E-2"/>
      </right>
      <top/>
      <bottom style="thin">
        <color theme="2"/>
      </bottom>
      <diagonal/>
    </border>
    <border>
      <left style="thin">
        <color theme="2"/>
      </left>
      <right style="thin">
        <color theme="2" tint="-9.9978637043366805E-2"/>
      </right>
      <top/>
      <bottom style="thin">
        <color theme="2"/>
      </bottom>
      <diagonal/>
    </border>
    <border>
      <left/>
      <right style="thin">
        <color theme="2" tint="-9.9978637043366805E-2"/>
      </right>
      <top style="thin">
        <color theme="2" tint="-9.9978637043366805E-2"/>
      </top>
      <bottom style="thin">
        <color theme="2" tint="-9.9978637043366805E-2"/>
      </bottom>
      <diagonal/>
    </border>
    <border>
      <left/>
      <right style="thin">
        <color theme="0" tint="-0.14999847407452621"/>
      </right>
      <top style="thin">
        <color theme="0" tint="-0.14999847407452621"/>
      </top>
      <bottom style="thin">
        <color theme="2" tint="-9.9978637043366805E-2"/>
      </bottom>
      <diagonal/>
    </border>
    <border>
      <left style="thin">
        <color theme="2" tint="-9.9978637043366805E-2"/>
      </left>
      <right style="thin">
        <color theme="2" tint="-9.9978637043366805E-2"/>
      </right>
      <top/>
      <bottom style="thin">
        <color theme="2"/>
      </bottom>
      <diagonal/>
    </border>
    <border>
      <left style="thin">
        <color theme="2" tint="-9.9978637043366805E-2"/>
      </left>
      <right style="thin">
        <color theme="2" tint="-9.9978637043366805E-2"/>
      </right>
      <top/>
      <bottom style="thin">
        <color theme="2" tint="-9.9978637043366805E-2"/>
      </bottom>
      <diagonal/>
    </border>
    <border>
      <left/>
      <right style="thin">
        <color theme="0" tint="-0.14999847407452621"/>
      </right>
      <top/>
      <bottom/>
      <diagonal/>
    </border>
  </borders>
  <cellStyleXfs count="8">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cellStyleXfs>
  <cellXfs count="217">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Fill="1"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Fill="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Fill="1"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Fill="1" applyBorder="1"/>
    <xf numFmtId="0" fontId="0" fillId="0" borderId="9" xfId="0" applyFill="1" applyBorder="1"/>
    <xf numFmtId="3" fontId="2" fillId="0" borderId="10" xfId="0" applyNumberFormat="1" applyFont="1" applyFill="1" applyBorder="1" applyAlignment="1">
      <alignment horizontal="right" vertical="top"/>
    </xf>
    <xf numFmtId="1" fontId="2" fillId="0" borderId="9" xfId="0" applyNumberFormat="1" applyFont="1" applyFill="1" applyBorder="1"/>
    <xf numFmtId="3" fontId="2" fillId="0" borderId="9" xfId="0" applyNumberFormat="1" applyFont="1" applyFill="1" applyBorder="1" applyAlignment="1">
      <alignment horizontal="right" vertical="top"/>
    </xf>
    <xf numFmtId="0" fontId="10" fillId="0" borderId="9" xfId="7" applyFill="1" applyBorder="1" applyAlignment="1">
      <alignment horizontal="left" vertical="top"/>
    </xf>
    <xf numFmtId="0" fontId="2" fillId="0" borderId="21" xfId="0" applyFont="1" applyFill="1" applyBorder="1"/>
    <xf numFmtId="0" fontId="2" fillId="0" borderId="12" xfId="0" applyFont="1" applyFill="1" applyBorder="1"/>
    <xf numFmtId="0" fontId="0" fillId="0" borderId="12" xfId="0" applyFill="1" applyBorder="1"/>
    <xf numFmtId="0" fontId="2" fillId="0" borderId="9" xfId="0" applyFont="1" applyFill="1" applyBorder="1" applyAlignment="1">
      <alignment vertical="top"/>
    </xf>
    <xf numFmtId="14" fontId="2" fillId="0" borderId="9" xfId="0" applyNumberFormat="1" applyFont="1" applyFill="1" applyBorder="1" applyAlignment="1">
      <alignment horizontal="left" vertical="top"/>
    </xf>
    <xf numFmtId="0" fontId="1" fillId="0" borderId="0" xfId="1" applyFill="1" applyBorder="1"/>
    <xf numFmtId="0" fontId="0" fillId="0" borderId="0" xfId="0" applyFill="1"/>
    <xf numFmtId="0" fontId="0" fillId="0" borderId="0" xfId="0" applyFill="1" applyBorder="1"/>
    <xf numFmtId="0" fontId="0" fillId="0" borderId="13" xfId="0" applyFill="1" applyBorder="1"/>
    <xf numFmtId="0" fontId="0" fillId="0" borderId="22" xfId="0" applyFill="1" applyBorder="1"/>
    <xf numFmtId="3" fontId="2" fillId="0" borderId="12" xfId="0" applyNumberFormat="1" applyFont="1" applyFill="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164"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0" fillId="0" borderId="0" xfId="7"/>
    <xf numFmtId="3" fontId="12" fillId="0" borderId="3" xfId="2" applyNumberFormat="1" applyFont="1" applyFill="1" applyBorder="1"/>
    <xf numFmtId="0" fontId="12" fillId="0" borderId="3" xfId="2" applyFont="1" applyFill="1" applyBorder="1"/>
    <xf numFmtId="0" fontId="12" fillId="0" borderId="3" xfId="2" applyFont="1" applyFill="1" applyBorder="1" applyAlignment="1">
      <alignment vertical="top"/>
    </xf>
    <xf numFmtId="3" fontId="3" fillId="0" borderId="3" xfId="2" applyNumberFormat="1" applyFont="1" applyFill="1" applyBorder="1"/>
    <xf numFmtId="3" fontId="2" fillId="0" borderId="3" xfId="2" applyNumberFormat="1" applyFill="1" applyBorder="1"/>
    <xf numFmtId="3" fontId="11" fillId="0" borderId="3" xfId="2" applyNumberFormat="1" applyFont="1" applyFill="1" applyBorder="1"/>
    <xf numFmtId="0" fontId="12" fillId="0" borderId="3" xfId="2" applyFont="1" applyFill="1" applyBorder="1" applyAlignment="1">
      <alignment horizontal="right" vertical="top"/>
    </xf>
    <xf numFmtId="0" fontId="12" fillId="0" borderId="12" xfId="2" applyFont="1" applyFill="1" applyBorder="1" applyAlignment="1">
      <alignment vertical="top"/>
    </xf>
    <xf numFmtId="3" fontId="3" fillId="0" borderId="12" xfId="2" applyNumberFormat="1" applyFont="1" applyFill="1" applyBorder="1"/>
    <xf numFmtId="3" fontId="2" fillId="0" borderId="12" xfId="2" applyNumberFormat="1" applyFill="1" applyBorder="1"/>
    <xf numFmtId="3" fontId="11" fillId="0" borderId="12" xfId="2" applyNumberFormat="1" applyFont="1" applyFill="1" applyBorder="1"/>
    <xf numFmtId="0" fontId="12" fillId="0" borderId="4" xfId="2" applyFont="1" applyFill="1" applyBorder="1" applyAlignment="1">
      <alignment vertical="top"/>
    </xf>
    <xf numFmtId="0" fontId="0" fillId="0" borderId="3" xfId="0" applyFill="1" applyBorder="1"/>
    <xf numFmtId="3" fontId="13" fillId="0" borderId="6" xfId="2" applyNumberFormat="1" applyFont="1" applyFill="1" applyBorder="1"/>
    <xf numFmtId="3" fontId="13" fillId="0" borderId="3" xfId="2" applyNumberFormat="1" applyFont="1" applyFill="1" applyBorder="1"/>
    <xf numFmtId="1" fontId="13" fillId="0" borderId="3" xfId="2" applyNumberFormat="1" applyFont="1" applyFill="1" applyBorder="1"/>
    <xf numFmtId="1" fontId="13" fillId="0" borderId="6" xfId="2" applyNumberFormat="1" applyFont="1" applyFill="1" applyBorder="1"/>
    <xf numFmtId="0" fontId="12" fillId="0" borderId="4" xfId="2" applyFont="1" applyFill="1" applyBorder="1" applyAlignment="1">
      <alignment horizontal="right" vertical="top"/>
    </xf>
    <xf numFmtId="3" fontId="11" fillId="0" borderId="3" xfId="2" applyNumberFormat="1" applyFont="1" applyFill="1" applyBorder="1" applyAlignment="1">
      <alignment horizontal="right"/>
    </xf>
    <xf numFmtId="1" fontId="13" fillId="0" borderId="3" xfId="2" applyNumberFormat="1" applyFont="1" applyFill="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5"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Fill="1" applyBorder="1"/>
    <xf numFmtId="1" fontId="13" fillId="0" borderId="4" xfId="2" applyNumberFormat="1" applyFont="1" applyFill="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0" fillId="0" borderId="0" xfId="0" applyFill="1" applyBorder="1" applyAlignment="1">
      <alignment wrapText="1"/>
    </xf>
    <xf numFmtId="0" fontId="14" fillId="0" borderId="0" xfId="2" applyFont="1" applyFill="1" applyBorder="1" applyAlignment="1">
      <alignment vertical="top" wrapText="1"/>
    </xf>
    <xf numFmtId="3" fontId="13" fillId="0" borderId="0" xfId="2" applyNumberFormat="1" applyFont="1" applyFill="1" applyBorder="1"/>
    <xf numFmtId="1" fontId="13" fillId="0" borderId="0" xfId="2" applyNumberFormat="1" applyFont="1" applyFill="1" applyBorder="1"/>
    <xf numFmtId="0" fontId="0" fillId="0" borderId="33" xfId="0" applyFill="1" applyBorder="1" applyAlignment="1">
      <alignment wrapText="1"/>
    </xf>
    <xf numFmtId="0" fontId="0" fillId="0" borderId="33" xfId="0" applyFill="1" applyBorder="1"/>
    <xf numFmtId="3" fontId="12" fillId="0" borderId="33" xfId="2" applyNumberFormat="1" applyFont="1" applyFill="1" applyBorder="1"/>
    <xf numFmtId="0" fontId="12" fillId="0" borderId="33" xfId="2" applyFont="1" applyFill="1" applyBorder="1"/>
    <xf numFmtId="0" fontId="7" fillId="0" borderId="0" xfId="0" applyFont="1"/>
    <xf numFmtId="0" fontId="7" fillId="0" borderId="0" xfId="0" applyFont="1" applyAlignment="1"/>
    <xf numFmtId="0" fontId="10" fillId="0" borderId="9" xfId="7" applyFont="1" applyFill="1" applyBorder="1" applyAlignment="1">
      <alignment horizontal="left" vertical="top"/>
    </xf>
    <xf numFmtId="0" fontId="10" fillId="0" borderId="9" xfId="7" applyFont="1" applyFill="1" applyBorder="1"/>
    <xf numFmtId="0" fontId="7" fillId="0" borderId="9" xfId="0" applyFont="1"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4" fillId="2" borderId="4" xfId="2" applyFont="1" applyFill="1" applyBorder="1" applyAlignment="1">
      <alignment horizontal="left" wrapText="1"/>
    </xf>
    <xf numFmtId="0" fontId="14" fillId="2" borderId="5" xfId="2" applyFont="1" applyFill="1" applyBorder="1" applyAlignment="1">
      <alignment horizontal="left" wrapText="1"/>
    </xf>
    <xf numFmtId="0" fontId="3" fillId="0" borderId="25" xfId="2" applyFont="1" applyFill="1" applyBorder="1" applyAlignment="1">
      <alignment horizontal="left" wrapText="1"/>
    </xf>
    <xf numFmtId="0" fontId="0" fillId="0" borderId="27" xfId="0" applyFill="1" applyBorder="1" applyAlignment="1">
      <alignment horizontal="left" wrapText="1"/>
    </xf>
    <xf numFmtId="0" fontId="3" fillId="0" borderId="23" xfId="2" applyFont="1" applyFill="1" applyBorder="1" applyAlignment="1">
      <alignment horizontal="left" wrapText="1"/>
    </xf>
    <xf numFmtId="0" fontId="3" fillId="0" borderId="3" xfId="0" applyFont="1" applyFill="1" applyBorder="1" applyAlignment="1">
      <alignment wrapText="1"/>
    </xf>
    <xf numFmtId="0" fontId="3" fillId="0" borderId="3" xfId="0" applyFont="1" applyFill="1" applyBorder="1" applyAlignment="1">
      <alignment horizontal="left" wrapText="1"/>
    </xf>
    <xf numFmtId="0" fontId="3" fillId="0" borderId="3" xfId="0" applyFont="1" applyFill="1" applyBorder="1" applyAlignment="1">
      <alignment horizontal="left"/>
    </xf>
    <xf numFmtId="0" fontId="0" fillId="0" borderId="34" xfId="0" applyBorder="1"/>
    <xf numFmtId="0" fontId="0" fillId="0" borderId="35" xfId="0" applyBorder="1"/>
    <xf numFmtId="0" fontId="16" fillId="2" borderId="9" xfId="2" applyFont="1" applyFill="1" applyBorder="1"/>
    <xf numFmtId="0" fontId="2" fillId="0" borderId="0" xfId="2"/>
    <xf numFmtId="0" fontId="1" fillId="2" borderId="28" xfId="1" applyFill="1" applyBorder="1" applyAlignment="1">
      <alignment horizontal="left" vertical="top"/>
    </xf>
    <xf numFmtId="3" fontId="2" fillId="0" borderId="0" xfId="0" applyNumberFormat="1" applyFont="1" applyFill="1" applyBorder="1"/>
    <xf numFmtId="0" fontId="13" fillId="0" borderId="0" xfId="0" applyFont="1" applyFill="1" applyBorder="1" applyAlignment="1">
      <alignment vertical="top"/>
    </xf>
    <xf numFmtId="0" fontId="2" fillId="0" borderId="3" xfId="5" applyFont="1" applyFill="1" applyBorder="1"/>
    <xf numFmtId="164" fontId="2" fillId="0" borderId="3" xfId="5" applyNumberFormat="1" applyFont="1" applyFill="1" applyBorder="1"/>
    <xf numFmtId="3" fontId="8" fillId="0" borderId="3" xfId="6" applyNumberFormat="1" applyFont="1" applyFill="1" applyBorder="1"/>
    <xf numFmtId="1" fontId="2" fillId="0" borderId="3" xfId="5" applyNumberFormat="1" applyFont="1" applyFill="1" applyBorder="1"/>
    <xf numFmtId="3" fontId="2" fillId="0" borderId="3" xfId="5" applyNumberFormat="1" applyFont="1" applyFill="1" applyBorder="1" applyAlignment="1">
      <alignment horizontal="righ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2" borderId="2" xfId="5" applyFill="1" applyBorder="1" applyAlignment="1">
      <alignment horizontal="right"/>
    </xf>
    <xf numFmtId="164" fontId="2" fillId="2" borderId="2" xfId="5" applyNumberFormat="1" applyFill="1" applyBorder="1"/>
    <xf numFmtId="3" fontId="8" fillId="2" borderId="2" xfId="6" applyNumberFormat="1" applyFill="1" applyBorder="1"/>
    <xf numFmtId="1" fontId="2" fillId="2" borderId="2" xfId="5" applyNumberFormat="1" applyFill="1" applyBorder="1"/>
    <xf numFmtId="3" fontId="2" fillId="2" borderId="2" xfId="5" applyNumberFormat="1" applyFill="1" applyBorder="1" applyAlignment="1">
      <alignment horizontal="right"/>
    </xf>
    <xf numFmtId="164" fontId="2" fillId="2" borderId="36" xfId="5" applyNumberFormat="1" applyFill="1" applyBorder="1"/>
    <xf numFmtId="0" fontId="2" fillId="2" borderId="37" xfId="5" applyFill="1" applyBorder="1" applyAlignment="1">
      <alignment horizontal="left" vertical="top"/>
    </xf>
    <xf numFmtId="0" fontId="0" fillId="2" borderId="38" xfId="5" applyFont="1" applyFill="1" applyBorder="1"/>
    <xf numFmtId="0" fontId="0" fillId="2" borderId="39" xfId="5" applyFont="1" applyFill="1" applyBorder="1"/>
    <xf numFmtId="3" fontId="8" fillId="2" borderId="40" xfId="6" applyNumberFormat="1" applyFill="1" applyBorder="1"/>
    <xf numFmtId="1" fontId="2" fillId="2" borderId="40" xfId="5" applyNumberFormat="1" applyFill="1" applyBorder="1"/>
    <xf numFmtId="3" fontId="2" fillId="2" borderId="41" xfId="5" applyNumberFormat="1" applyFill="1" applyBorder="1" applyAlignment="1">
      <alignment horizontal="right"/>
    </xf>
    <xf numFmtId="0" fontId="0" fillId="0" borderId="42" xfId="0"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3" fontId="11" fillId="0" borderId="3" xfId="2" applyNumberFormat="1" applyFont="1" applyBorder="1" applyAlignment="1">
      <alignment horizontal="right"/>
    </xf>
    <xf numFmtId="0" fontId="3" fillId="0" borderId="3" xfId="0" applyFont="1" applyBorder="1" applyAlignment="1">
      <alignment vertical="top"/>
    </xf>
    <xf numFmtId="3" fontId="2" fillId="0" borderId="3" xfId="0" applyNumberFormat="1" applyFont="1" applyBorder="1"/>
    <xf numFmtId="0" fontId="1" fillId="2" borderId="31" xfId="1" applyFill="1" applyBorder="1" applyAlignment="1">
      <alignment horizontal="left" vertical="top" wrapText="1"/>
    </xf>
    <xf numFmtId="0" fontId="1" fillId="2" borderId="1" xfId="1" applyFill="1" applyBorder="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xf numFmtId="164" fontId="13" fillId="2" borderId="4" xfId="2" applyNumberFormat="1" applyFont="1" applyFill="1" applyBorder="1"/>
  </cellXfs>
  <cellStyles count="8">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s>
  <dxfs count="0"/>
  <tableStyles count="0" defaultTableStyle="TableStyleMedium2" defaultPivotStyle="PivotStyleLight16"/>
  <colors>
    <mruColors>
      <color rgb="FF6AAFC8"/>
      <color rgb="FF2A4E96"/>
      <color rgb="FF71C195"/>
      <color rgb="FF006085"/>
      <color rgb="FF355F4F"/>
      <color rgb="FFFDF5B6"/>
      <color rgb="FFF29897"/>
      <color rgb="FFBF8718"/>
      <color rgb="FFBB5B0F"/>
      <color rgb="FFFED9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a:t>
            </a:r>
          </a:p>
          <a:p>
            <a:pPr>
              <a:defRPr/>
            </a:pPr>
            <a:r>
              <a:rPr lang="fi-FI"/>
              <a:t>in 1997-2024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 in 1997-2023'!$B$2</c:f>
              <c:strCache>
                <c:ptCount val="1"/>
                <c:pt idx="0">
                  <c:v>Total</c:v>
                </c:pt>
              </c:strCache>
            </c:strRef>
          </c:tx>
          <c:spPr>
            <a:solidFill>
              <a:srgbClr val="355F4F"/>
            </a:solidFill>
            <a:ln>
              <a:solidFill>
                <a:srgbClr val="006085"/>
              </a:solidFill>
            </a:ln>
            <a:effectLst/>
          </c:spPr>
          <c:invertIfNegative val="0"/>
          <c:cat>
            <c:numRef>
              <c:f>'Municipal waste in 1997-2023'!$A$3:$A$30</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'Municipal waste in 1997-2023'!$B$3:$B$30</c:f>
              <c:numCache>
                <c:formatCode>#,##0</c:formatCode>
                <c:ptCount val="28"/>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pt idx="27">
                  <c:v>2570</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tonnes</a:t>
                </a:r>
              </a:p>
            </c:rich>
          </c:tx>
          <c:layout>
            <c:manualLayout>
              <c:xMode val="edge"/>
              <c:yMode val="edge"/>
              <c:x val="9.5738413133140965E-2"/>
              <c:y val="9.9798837202087307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generation kg/inhabitant</a:t>
            </a:r>
          </a:p>
          <a:p>
            <a:pPr>
              <a:defRPr/>
            </a:pPr>
            <a:r>
              <a:rPr lang="fi-FI"/>
              <a:t>and municipal</a:t>
            </a:r>
            <a:r>
              <a:rPr lang="fi-FI" baseline="0"/>
              <a:t> waste generation in Finland</a:t>
            </a:r>
          </a:p>
          <a:p>
            <a:pPr>
              <a:defRPr/>
            </a:pPr>
            <a:r>
              <a:rPr lang="fi-FI" baseline="0"/>
              <a:t>in </a:t>
            </a:r>
            <a:r>
              <a:rPr lang="fi-FI"/>
              <a:t>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'Municipal waste generation per '!$C$2</c:f>
              <c:strCache>
                <c:ptCount val="1"/>
                <c:pt idx="0">
                  <c:v>Finland: kg/inhabitant</c:v>
                </c:pt>
              </c:strCache>
            </c:strRef>
          </c:tx>
          <c:spPr>
            <a:solidFill>
              <a:srgbClr val="355F4F"/>
            </a:solidFill>
            <a:ln>
              <a:solidFill>
                <a:srgbClr val="006085"/>
              </a:solidFill>
            </a:ln>
            <a:effectLst/>
          </c:spPr>
          <c:invertIfNegative val="0"/>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'!$C$3:$C$27</c:f>
              <c:numCache>
                <c:formatCode>General</c:formatCode>
                <c:ptCount val="25"/>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pt idx="24" formatCode="0">
                  <c:v>456</c:v>
                </c:pt>
              </c:numCache>
            </c:numRef>
          </c:val>
          <c:extLst>
            <c:ext xmlns:c16="http://schemas.microsoft.com/office/drawing/2014/chart" uri="{C3380CC4-5D6E-409C-BE32-E72D297353CC}">
              <c16:uniqueId val="{00000001-0005-406E-95EE-2FBCE3249507}"/>
            </c:ext>
          </c:extLst>
        </c:ser>
        <c:ser>
          <c:idx val="2"/>
          <c:order val="2"/>
          <c:tx>
            <c:strRef>
              <c:f>'Municipal waste generation per '!$D$2</c:f>
              <c:strCache>
                <c:ptCount val="1"/>
                <c:pt idx="0">
                  <c:v>EU: kg/inhabitant</c:v>
                </c:pt>
              </c:strCache>
            </c:strRef>
          </c:tx>
          <c:spPr>
            <a:solidFill>
              <a:srgbClr val="64C1CB"/>
            </a:solidFill>
            <a:ln>
              <a:solidFill>
                <a:srgbClr val="6AAFC8"/>
              </a:solidFill>
            </a:ln>
            <a:effectLst/>
          </c:spPr>
          <c:invertIfNegative val="0"/>
          <c:dPt>
            <c:idx val="24"/>
            <c:invertIfNegative val="0"/>
            <c:bubble3D val="0"/>
            <c:spPr>
              <a:solidFill>
                <a:srgbClr val="6AAFC8"/>
              </a:solidFill>
              <a:ln>
                <a:solidFill>
                  <a:srgbClr val="6AAFC8"/>
                </a:solidFill>
              </a:ln>
              <a:effectLst/>
            </c:spPr>
          </c:dPt>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'!$D$3:$D$27</c:f>
              <c:numCache>
                <c:formatCode>General</c:formatCode>
                <c:ptCount val="25"/>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'Municipal waste generation per '!$B$2</c:f>
              <c:strCache>
                <c:ptCount val="1"/>
                <c:pt idx="0">
                  <c:v>Municipal waste generation, 1000 tn (Finland)</c:v>
                </c:pt>
              </c:strCache>
            </c:strRef>
          </c:tx>
          <c:spPr>
            <a:ln w="28575" cap="rnd">
              <a:solidFill>
                <a:srgbClr val="2A4E96"/>
              </a:solidFill>
              <a:round/>
            </a:ln>
            <a:effectLst/>
          </c:spPr>
          <c:marker>
            <c:symbol val="none"/>
          </c:marker>
          <c:cat>
            <c:strRef>
              <c:f>'Municipal waste generation per '!$A$3:$A$27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generation per '!$B$3:$B$27</c:f>
              <c:numCache>
                <c:formatCode>#,##0</c:formatCode>
                <c:ptCount val="25"/>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pt idx="24">
                  <c:v>2570</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inhabitant</a:t>
                </a:r>
              </a:p>
            </c:rich>
          </c:tx>
          <c:layout>
            <c:manualLayout>
              <c:xMode val="edge"/>
              <c:yMode val="edge"/>
              <c:x val="0.10195017807626931"/>
              <c:y val="0.1535741662565772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Municipal</a:t>
                </a:r>
                <a:r>
                  <a:rPr lang="fi-FI" baseline="0"/>
                  <a:t> waste</a:t>
                </a:r>
                <a:endParaRPr lang="fi-FI"/>
              </a:p>
              <a:p>
                <a:pPr>
                  <a:defRPr/>
                </a:pPr>
                <a:r>
                  <a:rPr lang="fi-FI"/>
                  <a:t>1000 tn</a:t>
                </a:r>
              </a:p>
            </c:rich>
          </c:tx>
          <c:layout>
            <c:manualLayout>
              <c:xMode val="edge"/>
              <c:yMode val="edge"/>
              <c:x val="0.76874405884332808"/>
              <c:y val="0.126434130168704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The development</a:t>
            </a:r>
            <a:r>
              <a:rPr lang="fi-FI" baseline="0"/>
              <a:t> of municipal waste in relation to the development of GDP</a:t>
            </a:r>
          </a:p>
          <a:p>
            <a:pPr>
              <a:defRPr/>
            </a:pPr>
            <a:r>
              <a:rPr lang="fi-FI" baseline="0"/>
              <a:t>in </a:t>
            </a:r>
            <a:r>
              <a:rPr lang="fi-FI"/>
              <a:t>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'Municipal waste GDP'!$D$2</c:f>
              <c:strCache>
                <c:ptCount val="1"/>
                <c:pt idx="0">
                  <c:v>Municipal waste, index, reference year 2015</c:v>
                </c:pt>
              </c:strCache>
            </c:strRef>
          </c:tx>
          <c:spPr>
            <a:ln w="28575" cap="rnd">
              <a:solidFill>
                <a:srgbClr val="355F4F"/>
              </a:solidFill>
              <a:round/>
            </a:ln>
            <a:effectLst/>
          </c:spPr>
          <c:marker>
            <c:symbol val="none"/>
          </c:marker>
          <c:cat>
            <c:strRef>
              <c:f>'Municipal waste GDP'!$A$3:$A$27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GDP'!$D$3:$D$27</c:f>
              <c:numCache>
                <c:formatCode>0</c:formatCode>
                <c:ptCount val="25"/>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101.08283301926757</c:v>
                </c:pt>
                <c:pt idx="17">
                  <c:v>102.67715500241026</c:v>
                </c:pt>
                <c:pt idx="18">
                  <c:v>111.05810947017835</c:v>
                </c:pt>
                <c:pt idx="19">
                  <c:v>114.03892224315993</c:v>
                </c:pt>
                <c:pt idx="20">
                  <c:v>123.31799523788656</c:v>
                </c:pt>
                <c:pt idx="21">
                  <c:v>127.47695633755495</c:v>
                </c:pt>
                <c:pt idx="22">
                  <c:v>105.83442891158001</c:v>
                </c:pt>
                <c:pt idx="23">
                  <c:v>96</c:v>
                </c:pt>
                <c:pt idx="24">
                  <c:v>96</c:v>
                </c:pt>
              </c:numCache>
            </c:numRef>
          </c:val>
          <c:smooth val="0"/>
          <c:extLst>
            <c:ext xmlns:c16="http://schemas.microsoft.com/office/drawing/2014/chart" uri="{C3380CC4-5D6E-409C-BE32-E72D297353CC}">
              <c16:uniqueId val="{00000001-C3F2-4B78-8E9F-E983C664C509}"/>
            </c:ext>
          </c:extLst>
        </c:ser>
        <c:ser>
          <c:idx val="0"/>
          <c:order val="1"/>
          <c:tx>
            <c:strRef>
              <c:f>'Municipal waste GDP'!$E$2</c:f>
              <c:strCache>
                <c:ptCount val="1"/>
                <c:pt idx="0">
                  <c:v>GDP (market price), index, reference year 2015</c:v>
                </c:pt>
              </c:strCache>
            </c:strRef>
          </c:tx>
          <c:spPr>
            <a:ln w="28575" cap="rnd">
              <a:solidFill>
                <a:srgbClr val="6AAFC8"/>
              </a:solidFill>
              <a:round/>
            </a:ln>
            <a:effectLst/>
          </c:spPr>
          <c:marker>
            <c:symbol val="none"/>
          </c:marker>
          <c:cat>
            <c:strRef>
              <c:f>'Municipal waste GDP'!$A$3:$A$27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'Municipal waste GDP'!$E$3:$E$27</c:f>
              <c:numCache>
                <c:formatCode>#,##0</c:formatCode>
                <c:ptCount val="25"/>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109.63071858110681</c:v>
                </c:pt>
                <c:pt idx="23">
                  <c:v>120</c:v>
                </c:pt>
                <c:pt idx="24">
                  <c:v>121</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Index,</a:t>
                </a:r>
              </a:p>
              <a:p>
                <a:pPr>
                  <a:defRPr/>
                </a:pPr>
                <a:r>
                  <a:rPr lang="fi-FI"/>
                  <a:t>year 2015</a:t>
                </a:r>
              </a:p>
              <a:p>
                <a:pPr>
                  <a:defRPr/>
                </a:pPr>
                <a:r>
                  <a:rPr lang="fi-FI"/>
                  <a:t> = 100</a:t>
                </a:r>
              </a:p>
            </c:rich>
          </c:tx>
          <c:layout>
            <c:manualLayout>
              <c:xMode val="edge"/>
              <c:yMode val="edge"/>
              <c:x val="9.8431568085651566E-2"/>
              <c:y val="0.1238226425849191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Municipal waste treatment</a:t>
            </a:r>
          </a:p>
          <a:p>
            <a:pPr>
              <a:defRPr/>
            </a:pPr>
            <a:r>
              <a:rPr lang="fi-FI"/>
              <a:t>in 2006-2024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'Municipal waste treatment'!$D$2</c:f>
              <c:strCache>
                <c:ptCount val="1"/>
                <c:pt idx="0">
                  <c:v>Landfilling and other final disposal</c:v>
                </c:pt>
              </c:strCache>
            </c:strRef>
          </c:tx>
          <c:spPr>
            <a:solidFill>
              <a:srgbClr val="6AAFC8"/>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treatment'!$D$3:$D$21</c:f>
              <c:numCache>
                <c:formatCode>#,##0</c:formatCode>
                <c:ptCount val="19"/>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pt idx="18">
                  <c:v>30.839999999999996</c:v>
                </c:pt>
              </c:numCache>
            </c:numRef>
          </c:val>
          <c:extLst>
            <c:ext xmlns:c16="http://schemas.microsoft.com/office/drawing/2014/chart" uri="{C3380CC4-5D6E-409C-BE32-E72D297353CC}">
              <c16:uniqueId val="{00000001-C6F9-41AD-926E-9CD4CEE946B6}"/>
            </c:ext>
          </c:extLst>
        </c:ser>
        <c:ser>
          <c:idx val="0"/>
          <c:order val="1"/>
          <c:tx>
            <c:strRef>
              <c:f>'Municipal waste treatment'!$C$2</c:f>
              <c:strCache>
                <c:ptCount val="1"/>
                <c:pt idx="0">
                  <c:v>Energy recovery</c:v>
                </c:pt>
              </c:strCache>
            </c:strRef>
          </c:tx>
          <c:spPr>
            <a:solidFill>
              <a:srgbClr val="F29897"/>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treatment'!$C$3:$C$21</c:f>
              <c:numCache>
                <c:formatCode>#,##0</c:formatCode>
                <c:ptCount val="19"/>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pt idx="18">
                  <c:v>1307.2380000000001</c:v>
                </c:pt>
              </c:numCache>
            </c:numRef>
          </c:val>
          <c:extLst>
            <c:ext xmlns:c16="http://schemas.microsoft.com/office/drawing/2014/chart" uri="{C3380CC4-5D6E-409C-BE32-E72D297353CC}">
              <c16:uniqueId val="{00000000-C6F9-41AD-926E-9CD4CEE946B6}"/>
            </c:ext>
          </c:extLst>
        </c:ser>
        <c:ser>
          <c:idx val="2"/>
          <c:order val="2"/>
          <c:tx>
            <c:strRef>
              <c:f>'Municipal waste treatment'!$E$2</c:f>
              <c:strCache>
                <c:ptCount val="1"/>
                <c:pt idx="0">
                  <c:v>Recycling</c:v>
                </c:pt>
              </c:strCache>
            </c:strRef>
          </c:tx>
          <c:spPr>
            <a:solidFill>
              <a:srgbClr val="71C195"/>
            </a:solidFill>
            <a:ln>
              <a:noFill/>
            </a:ln>
            <a:effectLst/>
          </c:spPr>
          <c:invertIfNegative val="0"/>
          <c:cat>
            <c:strRef>
              <c:f>'Municipal waste treatment'!$A$3:$A$21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'Municipal waste treatment'!$E$3:$E$21</c:f>
              <c:numCache>
                <c:formatCode>#,##0</c:formatCode>
                <c:ptCount val="19"/>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1266.0420000000001</c:v>
                </c:pt>
                <c:pt idx="17">
                  <c:v>1174.1590000000001</c:v>
                </c:pt>
                <c:pt idx="18">
                  <c:v>1239.6519999999998</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tonnes</a:t>
                </a:r>
              </a:p>
            </c:rich>
          </c:tx>
          <c:layout>
            <c:manualLayout>
              <c:xMode val="edge"/>
              <c:yMode val="edge"/>
              <c:x val="0.10108299157968219"/>
              <c:y val="0.127568578264000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a:t>
            </a:r>
            <a:r>
              <a:rPr lang="fi-FI" baseline="0"/>
              <a:t> rate of municipal waste by method of utilization in 2010-2024</a:t>
            </a:r>
          </a:p>
          <a:p>
            <a:pPr>
              <a:defRPr/>
            </a:pPr>
            <a:r>
              <a:rPr lang="fi-FI" baseline="0"/>
              <a:t>and recycling targets for 2025, 2030 and 2035 (%)</a:t>
            </a:r>
          </a:p>
          <a:p>
            <a:pPr>
              <a:defRPr/>
            </a:pPr>
            <a:endParaRPr lang="fi-FI"/>
          </a:p>
        </c:rich>
      </c:tx>
      <c:layout>
        <c:manualLayout>
          <c:xMode val="edge"/>
          <c:yMode val="edge"/>
          <c:x val="0.274677521761371"/>
          <c:y val="1.81097873775494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'Municipal waste treatment'!$F$24</c:f>
              <c:strCache>
                <c:ptCount val="1"/>
                <c:pt idx="0">
                  <c:v>Recycling without composting and digestion</c:v>
                </c:pt>
              </c:strCache>
            </c:strRef>
          </c:tx>
          <c:spPr>
            <a:solidFill>
              <a:srgbClr val="355F4F"/>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treatment'!$F$25:$F$46</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pt idx="18">
                  <c:v>30.046070038910504</c:v>
                </c:pt>
              </c:numCache>
            </c:numRef>
          </c:val>
          <c:extLst>
            <c:ext xmlns:c16="http://schemas.microsoft.com/office/drawing/2014/chart" uri="{C3380CC4-5D6E-409C-BE32-E72D297353CC}">
              <c16:uniqueId val="{00000000-B8DC-4186-8EC3-457C8638A863}"/>
            </c:ext>
          </c:extLst>
        </c:ser>
        <c:ser>
          <c:idx val="1"/>
          <c:order val="1"/>
          <c:tx>
            <c:strRef>
              <c:f>'Municipal waste treatment'!$G$24</c:f>
              <c:strCache>
                <c:ptCount val="1"/>
                <c:pt idx="0">
                  <c:v>Composting</c:v>
                </c:pt>
              </c:strCache>
            </c:strRef>
          </c:tx>
          <c:spPr>
            <a:solidFill>
              <a:srgbClr val="71C195"/>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treatment'!$G$25:$G$46</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numCache>
            </c:numRef>
          </c:val>
          <c:extLst>
            <c:ext xmlns:c16="http://schemas.microsoft.com/office/drawing/2014/chart" uri="{C3380CC4-5D6E-409C-BE32-E72D297353CC}">
              <c16:uniqueId val="{00000001-B8DC-4186-8EC3-457C8638A863}"/>
            </c:ext>
          </c:extLst>
        </c:ser>
        <c:ser>
          <c:idx val="2"/>
          <c:order val="2"/>
          <c:tx>
            <c:strRef>
              <c:f>'Municipal waste treatment'!$H$24</c:f>
              <c:strCache>
                <c:ptCount val="1"/>
                <c:pt idx="0">
                  <c:v>Digestion</c:v>
                </c:pt>
              </c:strCache>
            </c:strRef>
          </c:tx>
          <c:spPr>
            <a:solidFill>
              <a:srgbClr val="6AAFC8"/>
            </a:solidFill>
            <a:ln>
              <a:noFill/>
            </a:ln>
            <a:effectLst/>
          </c:spPr>
          <c:invertIfNegative val="0"/>
          <c:cat>
            <c:strRef>
              <c:f>'Municipal waste treatment'!$A$25:$A$46</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Target 2025</c:v>
                </c:pt>
                <c:pt idx="20">
                  <c:v>Target 2030</c:v>
                </c:pt>
                <c:pt idx="21">
                  <c:v>Target 2035</c:v>
                </c:pt>
              </c:strCache>
            </c:strRef>
          </c:cat>
          <c:val>
            <c:numRef>
              <c:f>'Municipal waste treatment'!$H$25:$H$46</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numCache>
            </c:numRef>
          </c:val>
          <c:extLst>
            <c:ext xmlns:c16="http://schemas.microsoft.com/office/drawing/2014/chart" uri="{C3380CC4-5D6E-409C-BE32-E72D297353CC}">
              <c16:uniqueId val="{00000002-B8DC-4186-8EC3-457C8638A863}"/>
            </c:ext>
          </c:extLst>
        </c:ser>
        <c:ser>
          <c:idx val="3"/>
          <c:order val="3"/>
          <c:tx>
            <c:strRef>
              <c:f>'Municipal waste treatment'!$E$24</c:f>
              <c:strCache>
                <c:ptCount val="1"/>
                <c:pt idx="0">
                  <c:v>Recycling</c:v>
                </c:pt>
              </c:strCache>
            </c:strRef>
          </c:tx>
          <c:spPr>
            <a:noFill/>
            <a:ln>
              <a:noFill/>
            </a:ln>
            <a:effectLst/>
          </c:spPr>
          <c:invertIfNegative val="0"/>
          <c:dPt>
            <c:idx val="19"/>
            <c:invertIfNegative val="0"/>
            <c:bubble3D val="0"/>
            <c:spPr>
              <a:solidFill>
                <a:srgbClr val="FDF5B6"/>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DF5B6"/>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DF5B6"/>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'Municipal waste treatment'!$E$25:$E$46</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43.972328912994044</c:v>
                </c:pt>
                <c:pt idx="17">
                  <c:v>44.947291699045515</c:v>
                </c:pt>
                <c:pt idx="18">
                  <c:v>48.23548638132295</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Recycling rate</a:t>
                </a:r>
              </a:p>
              <a:p>
                <a:pPr>
                  <a:defRPr/>
                </a:pPr>
                <a:r>
                  <a:rPr lang="fi-FI"/>
                  <a:t>%</a:t>
                </a:r>
              </a:p>
            </c:rich>
          </c:tx>
          <c:layout>
            <c:manualLayout>
              <c:xMode val="edge"/>
              <c:yMode val="edge"/>
              <c:x val="6.7513886825022018E-2"/>
              <c:y val="0.112043792888200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Landfilling</a:t>
            </a:r>
            <a:r>
              <a:rPr lang="fi-FI" baseline="0"/>
              <a:t> and incineration of m</a:t>
            </a:r>
            <a:r>
              <a:rPr lang="fi-FI"/>
              <a:t>unicipal waste</a:t>
            </a:r>
          </a:p>
          <a:p>
            <a:pPr>
              <a:defRPr/>
            </a:pPr>
            <a:r>
              <a:rPr lang="fi-FI"/>
              <a:t>in</a:t>
            </a:r>
            <a:r>
              <a:rPr lang="fi-FI" baseline="0"/>
              <a:t> Finland and the EU in 2010-2024</a:t>
            </a:r>
          </a:p>
          <a:p>
            <a:pPr>
              <a:defRPr/>
            </a:pPr>
            <a:endParaRPr lang="fi-FI"/>
          </a:p>
        </c:rich>
      </c:tx>
      <c:layout>
        <c:manualLayout>
          <c:xMode val="edge"/>
          <c:yMode val="edge"/>
          <c:x val="0.29838784310054095"/>
          <c:y val="1.63334055720099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'Landfilling and incineration of'!$D$2</c:f>
              <c:strCache>
                <c:ptCount val="1"/>
                <c:pt idx="0">
                  <c:v>Incineration* in Finland</c:v>
                </c:pt>
              </c:strCache>
            </c:strRef>
          </c:tx>
          <c:spPr>
            <a:ln w="28575" cap="rnd">
              <a:solidFill>
                <a:srgbClr val="355F4F"/>
              </a:solidFill>
              <a:prstDash val="sysDash"/>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of'!$D$3:$D$17</c:f>
              <c:numCache>
                <c:formatCode>#,##0</c:formatCode>
                <c:ptCount val="15"/>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pt idx="14">
                  <c:v>231.08734465873536</c:v>
                </c:pt>
              </c:numCache>
            </c:numRef>
          </c:val>
          <c:smooth val="0"/>
          <c:extLst>
            <c:ext xmlns:c16="http://schemas.microsoft.com/office/drawing/2014/chart" uri="{C3380CC4-5D6E-409C-BE32-E72D297353CC}">
              <c16:uniqueId val="{00000002-BA13-4B3C-A3CC-E2009AAF1631}"/>
            </c:ext>
          </c:extLst>
        </c:ser>
        <c:ser>
          <c:idx val="3"/>
          <c:order val="1"/>
          <c:tx>
            <c:strRef>
              <c:f>'Landfilling and incineration of'!$E$2</c:f>
              <c:strCache>
                <c:ptCount val="1"/>
                <c:pt idx="0">
                  <c:v>Incineration* in EU</c:v>
                </c:pt>
              </c:strCache>
            </c:strRef>
          </c:tx>
          <c:spPr>
            <a:ln w="28575" cap="rnd">
              <a:solidFill>
                <a:srgbClr val="71C195"/>
              </a:solidFill>
              <a:prstDash val="sysDash"/>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of'!$E$3:$E$17</c:f>
              <c:numCache>
                <c:formatCode>#,##0</c:formatCode>
                <c:ptCount val="15"/>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numCache>
            </c:numRef>
          </c:val>
          <c:smooth val="0"/>
          <c:extLst>
            <c:ext xmlns:c16="http://schemas.microsoft.com/office/drawing/2014/chart" uri="{C3380CC4-5D6E-409C-BE32-E72D297353CC}">
              <c16:uniqueId val="{00000003-BA13-4B3C-A3CC-E2009AAF1631}"/>
            </c:ext>
          </c:extLst>
        </c:ser>
        <c:ser>
          <c:idx val="1"/>
          <c:order val="2"/>
          <c:tx>
            <c:strRef>
              <c:f>'Landfilling and incineration of'!$C$2</c:f>
              <c:strCache>
                <c:ptCount val="1"/>
                <c:pt idx="0">
                  <c:v>Landifilling and other Final disposal in EU</c:v>
                </c:pt>
              </c:strCache>
            </c:strRef>
          </c:tx>
          <c:spPr>
            <a:ln w="28575" cap="rnd">
              <a:solidFill>
                <a:srgbClr val="6AAFC8"/>
              </a:solidFill>
              <a:prstDash val="solid"/>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of'!$C$3:$C$17</c:f>
              <c:numCache>
                <c:formatCode>#,##0</c:formatCode>
                <c:ptCount val="15"/>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numCache>
            </c:numRef>
          </c:val>
          <c:smooth val="0"/>
          <c:extLst>
            <c:ext xmlns:c16="http://schemas.microsoft.com/office/drawing/2014/chart" uri="{C3380CC4-5D6E-409C-BE32-E72D297353CC}">
              <c16:uniqueId val="{00000001-BA13-4B3C-A3CC-E2009AAF1631}"/>
            </c:ext>
          </c:extLst>
        </c:ser>
        <c:ser>
          <c:idx val="0"/>
          <c:order val="3"/>
          <c:tx>
            <c:strRef>
              <c:f>'Landfilling and incineration of'!$B$2</c:f>
              <c:strCache>
                <c:ptCount val="1"/>
                <c:pt idx="0">
                  <c:v>Landifilling and other Final disposal in Finland</c:v>
                </c:pt>
              </c:strCache>
            </c:strRef>
          </c:tx>
          <c:spPr>
            <a:ln w="28575" cap="rnd">
              <a:solidFill>
                <a:srgbClr val="2A4E96"/>
              </a:solidFill>
              <a:round/>
            </a:ln>
            <a:effectLst/>
          </c:spPr>
          <c:marker>
            <c:symbol val="none"/>
          </c:marker>
          <c:cat>
            <c:numRef>
              <c:f>'Landfilling and incineration of'!$A$3:$A$17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'Landfilling and incineration of'!$B$3:$B$17</c:f>
              <c:numCache>
                <c:formatCode>#,##0</c:formatCode>
                <c:ptCount val="15"/>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2.3704288354561891</c:v>
                </c:pt>
                <c:pt idx="14">
                  <c:v>1.7255234279949276</c:v>
                </c:pt>
              </c:numCache>
            </c:numRef>
          </c:val>
          <c:smooth val="0"/>
          <c:extLst>
            <c:ext xmlns:c16="http://schemas.microsoft.com/office/drawing/2014/chart" uri="{C3380CC4-5D6E-409C-BE32-E72D297353CC}">
              <c16:uniqueId val="{00000000-BA13-4B3C-A3CC-E2009AAF1631}"/>
            </c:ext>
          </c:extLst>
        </c:ser>
        <c:dLbls>
          <c:showLegendKey val="0"/>
          <c:showVal val="0"/>
          <c:showCatName val="0"/>
          <c:showSerName val="0"/>
          <c:showPercent val="0"/>
          <c:showBubbleSize val="0"/>
        </c:dLbls>
        <c:smooth val="0"/>
        <c:axId val="2053082128"/>
        <c:axId val="2053090288"/>
      </c:lineChart>
      <c:catAx>
        <c:axId val="2053082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90288"/>
        <c:crosses val="autoZero"/>
        <c:auto val="1"/>
        <c:lblAlgn val="ctr"/>
        <c:lblOffset val="100"/>
        <c:noMultiLvlLbl val="0"/>
      </c:catAx>
      <c:valAx>
        <c:axId val="2053090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kg/inhabitant</a:t>
                </a:r>
              </a:p>
            </c:rich>
          </c:tx>
          <c:layout>
            <c:manualLayout>
              <c:xMode val="edge"/>
              <c:yMode val="edge"/>
              <c:x val="9.0062715017922415E-2"/>
              <c:y val="0.1479130246333887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53082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219074</xdr:colOff>
      <xdr:row>2</xdr:row>
      <xdr:rowOff>76200</xdr:rowOff>
    </xdr:from>
    <xdr:to>
      <xdr:col>10</xdr:col>
      <xdr:colOff>104775</xdr:colOff>
      <xdr:row>12</xdr:row>
      <xdr:rowOff>0</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4" y="457200"/>
          <a:ext cx="5372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Municipal</a:t>
          </a:r>
          <a:r>
            <a:rPr lang="fi-FI" sz="1100" b="1" baseline="0"/>
            <a:t> waste</a:t>
          </a:r>
          <a:endParaRPr lang="fi-FI" sz="1100" b="1"/>
        </a:p>
        <a:p>
          <a:r>
            <a:rPr lang="en-US" sz="1100">
              <a:solidFill>
                <a:schemeClr val="dk1"/>
              </a:solidFill>
              <a:effectLst/>
              <a:latin typeface="+mn-lt"/>
              <a:ea typeface="+mn-ea"/>
              <a:cs typeface="+mn-cs"/>
            </a:rPr>
            <a:t>Municipal waste indicators describe the development of municipal waste quantities and changes in their treatment.</a:t>
          </a:r>
        </a:p>
        <a:p>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fi-FI" sz="1100" b="0" i="0">
              <a:solidFill>
                <a:schemeClr val="dk1"/>
              </a:solidFill>
              <a:effectLst/>
              <a:latin typeface="+mn-lt"/>
              <a:ea typeface="+mn-ea"/>
              <a:cs typeface="+mn-cs"/>
            </a:rPr>
            <a:t>The goal of the waste plan is to slow down the growth of municipal waste in relation to gross domestic product and achieve relative decoupling.</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Reaching the waste directive's recycling target is challenging, because the recycling targets will probably continue to rise in the waste directives being processed.</a:t>
          </a:r>
          <a:endParaRPr lang="fi-FI" sz="1100">
            <a:solidFill>
              <a:schemeClr val="dk1"/>
            </a:solidFill>
            <a:effectLst/>
            <a:latin typeface="+mn-lt"/>
            <a:ea typeface="+mn-ea"/>
            <a:cs typeface="+mn-cs"/>
          </a:endParaRPr>
        </a:p>
        <a:p>
          <a:endParaRPr lang="fi-FI"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371475</xdr:colOff>
      <xdr:row>2</xdr:row>
      <xdr:rowOff>114300</xdr:rowOff>
    </xdr:from>
    <xdr:to>
      <xdr:col>12</xdr:col>
      <xdr:colOff>409575</xdr:colOff>
      <xdr:row>23</xdr:row>
      <xdr:rowOff>142875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495299</xdr:colOff>
      <xdr:row>4</xdr:row>
      <xdr:rowOff>57150</xdr:rowOff>
    </xdr:from>
    <xdr:to>
      <xdr:col>22</xdr:col>
      <xdr:colOff>504824</xdr:colOff>
      <xdr:row>20</xdr:row>
      <xdr:rowOff>19050</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4" y="895350"/>
          <a:ext cx="5495925" cy="300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Municipal waste means, in addition to waste generated in housing, waste from commerce, industry and services that can be equated with it.</a:t>
          </a:r>
        </a:p>
        <a:p>
          <a:r>
            <a:rPr lang="fi-FI" sz="1100"/>
            <a:t> </a:t>
          </a:r>
        </a:p>
        <a:p>
          <a:r>
            <a:rPr lang="fi-FI" sz="1100"/>
            <a:t>According to the estimate, 65 percent of municipal waste is generated in households and the rest in administration, service and business activities.</a:t>
          </a:r>
        </a:p>
        <a:p>
          <a:r>
            <a:rPr lang="fi-FI" sz="1100"/>
            <a:t> </a:t>
          </a:r>
        </a:p>
        <a:p>
          <a:r>
            <a:rPr lang="fi-FI" sz="1100"/>
            <a:t>In the 2010s, municipal waste volumes have increased until 2021, when almost 3.5 million tons of municipal waste were generated. In 2022, the amount began to drop</a:t>
          </a:r>
          <a:r>
            <a:rPr lang="fi-FI" sz="1100" baseline="0"/>
            <a:t> and in 2024 municipal waste generation was only 2.6 m</a:t>
          </a:r>
          <a:r>
            <a:rPr lang="fi-FI" sz="1100"/>
            <a:t>illion tons.</a:t>
          </a:r>
        </a:p>
        <a:p>
          <a:r>
            <a:rPr lang="fi-FI" sz="1100"/>
            <a:t> </a:t>
          </a:r>
        </a:p>
        <a:p>
          <a:pPr rtl="0"/>
          <a:r>
            <a:rPr lang="fi-FI" sz="1100" b="0" i="0">
              <a:solidFill>
                <a:schemeClr val="dk1"/>
              </a:solidFill>
              <a:effectLst/>
              <a:latin typeface="+mn-lt"/>
              <a:ea typeface="+mn-ea"/>
              <a:cs typeface="+mn-cs"/>
            </a:rPr>
            <a:t>The decrease in the amount of municipal waste in 2024 is mainly explained by the decrease in the amount of municipal waste collected from private services, such as shops and offices.</a:t>
          </a:r>
        </a:p>
        <a:p>
          <a:endParaRPr lang="fi-FI" sz="1100"/>
        </a:p>
        <a:p>
          <a:r>
            <a:rPr lang="fi-FI" sz="1100"/>
            <a:t>The reporting and statistical methods of waste data have become more detailed and developed, which have contributed to the decrease in the amount of waste classified as municipal waste in 2022.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28</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552449</xdr:colOff>
      <xdr:row>6</xdr:row>
      <xdr:rowOff>0</xdr:rowOff>
    </xdr:from>
    <xdr:to>
      <xdr:col>26</xdr:col>
      <xdr:colOff>238125</xdr:colOff>
      <xdr:row>15</xdr:row>
      <xdr:rowOff>171449</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1039474" y="1847850"/>
          <a:ext cx="5781676" cy="1885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2024, 456 kilograms of municipal waste was generated per capita, less than before. It</a:t>
          </a:r>
          <a:r>
            <a:rPr lang="en-US" sz="1100" baseline="0">
              <a:solidFill>
                <a:schemeClr val="dk1"/>
              </a:solidFill>
              <a:effectLst/>
              <a:latin typeface="+mn-lt"/>
              <a:ea typeface="+mn-ea"/>
              <a:cs typeface="+mn-cs"/>
            </a:rPr>
            <a:t> was less than the EU average, which in 2023 was 511 kilogramps per capita. The EU data will be updated later.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previous years, the amounts were growing and in 2021 629 kilograms of municipal waste was generated per person. </a:t>
          </a:r>
        </a:p>
        <a:p>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EU average in the amount of municipal waste per person was also increasing until 2021, but the trend was significantly more moderate than in Finland. In Filand, per capita,</a:t>
          </a:r>
          <a:r>
            <a:rPr lang="en-US" sz="1100" baseline="0">
              <a:solidFill>
                <a:schemeClr val="dk1"/>
              </a:solidFill>
              <a:effectLst/>
              <a:latin typeface="+mn-lt"/>
              <a:ea typeface="+mn-ea"/>
              <a:cs typeface="+mn-cs"/>
            </a:rPr>
            <a:t> the average has long been higher than the EU average.</a:t>
          </a:r>
          <a:endParaRPr lang="fi-FI">
            <a:effectLst/>
          </a:endParaRPr>
        </a:p>
        <a:p>
          <a:endParaRPr lang="en-US" sz="1100">
            <a:solidFill>
              <a:schemeClr val="dk1"/>
            </a:solidFill>
            <a:effectLst/>
            <a:latin typeface="+mn-lt"/>
            <a:ea typeface="+mn-ea"/>
            <a:cs typeface="+mn-cs"/>
          </a:endParaRPr>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504825</xdr:colOff>
      <xdr:row>1</xdr:row>
      <xdr:rowOff>238124</xdr:rowOff>
    </xdr:from>
    <xdr:to>
      <xdr:col>17</xdr:col>
      <xdr:colOff>409575</xdr:colOff>
      <xdr:row>18</xdr:row>
      <xdr:rowOff>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142875</xdr:colOff>
      <xdr:row>21</xdr:row>
      <xdr:rowOff>152400</xdr:rowOff>
    </xdr:from>
    <xdr:to>
      <xdr:col>16</xdr:col>
      <xdr:colOff>314325</xdr:colOff>
      <xdr:row>38</xdr:row>
      <xdr:rowOff>76200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581650" y="4857750"/>
          <a:ext cx="62674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amount of municipal waste increased from the level of 2015 by 29 percent until 2021, after which the amount fell.</a:t>
          </a:r>
          <a:r>
            <a:rPr lang="en-US" sz="1100" baseline="0">
              <a:solidFill>
                <a:schemeClr val="dk1"/>
              </a:solidFill>
              <a:effectLst/>
              <a:latin typeface="+mn-lt"/>
              <a:ea typeface="+mn-ea"/>
              <a:cs typeface="+mn-cs"/>
            </a:rPr>
            <a:t> In 2024 it was</a:t>
          </a:r>
          <a:r>
            <a:rPr lang="en-US" sz="1100">
              <a:solidFill>
                <a:schemeClr val="dk1"/>
              </a:solidFill>
              <a:effectLst/>
              <a:latin typeface="+mn-lt"/>
              <a:ea typeface="+mn-ea"/>
              <a:cs typeface="+mn-cs"/>
            </a:rPr>
            <a:t> only about four percent less than in the comparison year 2015.</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During the same period, the increase in gross national product has been more moderate. In</a:t>
          </a:r>
          <a:r>
            <a:rPr lang="en-US" sz="1100" baseline="0">
              <a:solidFill>
                <a:schemeClr val="dk1"/>
              </a:solidFill>
              <a:effectLst/>
              <a:latin typeface="+mn-lt"/>
              <a:ea typeface="+mn-ea"/>
              <a:cs typeface="+mn-cs"/>
            </a:rPr>
            <a:t> 2024, the increase of GDP compared to 2015 was 21 percent.</a:t>
          </a:r>
          <a:endParaRPr lang="fi-FI"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fi-FI" sz="1100">
              <a:solidFill>
                <a:schemeClr val="dk1"/>
              </a:solidFill>
              <a:effectLst/>
              <a:latin typeface="+mn-lt"/>
              <a:ea typeface="+mn-ea"/>
              <a:cs typeface="+mn-cs"/>
            </a:rPr>
            <a:t>The reporting and statistical methods of waste data have become more detailed and developed, which have contributed to the decrease in the amount of waste classified as municipal waste from 2022.</a:t>
          </a:r>
        </a:p>
        <a:p>
          <a:endParaRPr lang="fi-FI" sz="1100">
            <a:solidFill>
              <a:schemeClr val="dk1"/>
            </a:solidFill>
            <a:effectLst/>
            <a:latin typeface="+mn-lt"/>
            <a:ea typeface="+mn-ea"/>
            <a:cs typeface="+mn-cs"/>
          </a:endParaRPr>
        </a:p>
        <a:p>
          <a:r>
            <a:rPr lang="fi-FI"/>
            <a:t>In the light of current statistics, it is not yet possible to say unequivocally whether Finland has succeeded in achieving the decoupling it was aiming for, where waste volumes would develop independently of economic growth.</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New operating models of the circular economy can simultaneously create well-being and produce less waste. In this case, preventing the generation of waste is not related to reducing the volume of operations.</a:t>
          </a:r>
          <a:endParaRPr lang="fi-FI"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166686</xdr:colOff>
      <xdr:row>0</xdr:row>
      <xdr:rowOff>66675</xdr:rowOff>
    </xdr:from>
    <xdr:to>
      <xdr:col>21</xdr:col>
      <xdr:colOff>247650</xdr:colOff>
      <xdr:row>23</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609599</xdr:colOff>
      <xdr:row>1</xdr:row>
      <xdr:rowOff>200024</xdr:rowOff>
    </xdr:from>
    <xdr:to>
      <xdr:col>31</xdr:col>
      <xdr:colOff>542925</xdr:colOff>
      <xdr:row>22</xdr:row>
      <xdr:rowOff>133350</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630649" y="457199"/>
          <a:ext cx="6029326" cy="4152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During the years 2006-2016, a big change tookplace in Finland's municipal waste treatment methods. Landfilling almost completely stopped, and it has been replaced by energy recovery. This has been especially influenced by the organic waste landfill ban that entered into force in 2016, as well as the increased incineration plant capacity.</a:t>
          </a:r>
        </a:p>
        <a:p>
          <a:r>
            <a:rPr lang="fi-FI" sz="1100"/>
            <a:t> </a:t>
          </a:r>
        </a:p>
        <a:p>
          <a:r>
            <a:rPr lang="fi-FI" sz="1100"/>
            <a:t>The</a:t>
          </a:r>
          <a:r>
            <a:rPr lang="fi-FI" sz="1100" baseline="0"/>
            <a:t> r</a:t>
          </a:r>
          <a:r>
            <a:rPr lang="fi-FI" sz="1100"/>
            <a:t>ecycling</a:t>
          </a:r>
          <a:r>
            <a:rPr lang="fi-FI" sz="1100" baseline="0"/>
            <a:t> rate </a:t>
          </a:r>
          <a:r>
            <a:rPr lang="fi-FI" sz="1100"/>
            <a:t>has varied after 2015.</a:t>
          </a:r>
          <a:r>
            <a:rPr lang="fi-FI" sz="1100" baseline="0"/>
            <a:t> For the last three years the recycling rate (calculated as the share of material recovery from the total amount of waste) has been rising. In 2024 it grew up to 48 percent. </a:t>
          </a:r>
        </a:p>
        <a:p>
          <a:endParaRPr lang="fi-FI" sz="1100" baseline="0"/>
        </a:p>
        <a:p>
          <a:r>
            <a:rPr lang="fi-FI" sz="1100"/>
            <a:t>Changes in the composition of waste (e.g. reduction of paper) and, on the other hand, an increase in the number of biogas plants that also utilize municipal waste are behind the development of the recycling rate. In 2024 the amounts of composted and digested municipal waste grew by 12 %.</a:t>
          </a:r>
        </a:p>
        <a:p>
          <a:r>
            <a:rPr lang="fi-FI" sz="1100"/>
            <a:t> </a:t>
          </a:r>
        </a:p>
        <a:p>
          <a:r>
            <a:rPr lang="fi-FI" sz="1100"/>
            <a:t>Like other EU countries, Finland is committed to recycling 55 percent of municipal waste by 2025, 60 percent in 2030 and 65 percent in 2035.</a:t>
          </a:r>
        </a:p>
        <a:p>
          <a:r>
            <a:rPr lang="fi-FI" sz="1100"/>
            <a:t> </a:t>
          </a:r>
        </a:p>
        <a:p>
          <a:r>
            <a:rPr lang="fi-FI" sz="1100"/>
            <a:t>Finland's weak recycling rate has also been noticed by the European Commission. Finland is included in the Commission's list of countries that have difficulties in meeting the first 2025 recycling targets.</a:t>
          </a:r>
        </a:p>
        <a:p>
          <a:r>
            <a:rPr lang="fi-FI" sz="1100"/>
            <a:t> </a:t>
          </a:r>
        </a:p>
        <a:p>
          <a:r>
            <a:rPr lang="fi-FI" sz="1100"/>
            <a:t>The commission's estimate is based on 2020 figures. According to the report, the amount of waste should be reduced, for example by increasing reuse. In addition, the recycling of bio-waste and plastic in particular should be increased.</a:t>
          </a:r>
        </a:p>
        <a:p>
          <a:r>
            <a:rPr lang="fi-FI" sz="1100"/>
            <a:t> </a:t>
          </a:r>
        </a:p>
        <a:p>
          <a:endParaRPr lang="fi-FI" sz="1100"/>
        </a:p>
      </xdr:txBody>
    </xdr:sp>
    <xdr:clientData/>
  </xdr:twoCellAnchor>
  <xdr:twoCellAnchor>
    <xdr:from>
      <xdr:col>10</xdr:col>
      <xdr:colOff>238123</xdr:colOff>
      <xdr:row>24</xdr:row>
      <xdr:rowOff>28574</xdr:rowOff>
    </xdr:from>
    <xdr:to>
      <xdr:col>26</xdr:col>
      <xdr:colOff>0</xdr:colOff>
      <xdr:row>51</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438149</xdr:colOff>
      <xdr:row>25</xdr:row>
      <xdr:rowOff>57149</xdr:rowOff>
    </xdr:from>
    <xdr:to>
      <xdr:col>15</xdr:col>
      <xdr:colOff>390524</xdr:colOff>
      <xdr:row>39</xdr:row>
      <xdr:rowOff>104774</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629274" y="4981574"/>
          <a:ext cx="6048375"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Finland, the disposal of municipal waste in landfills has stopped almost completely after 2016. In 2024, landfilling and other final disposal per inhabitant was only about 2 kilograms. In the EU, the amount was 115 kilograms per person</a:t>
          </a:r>
          <a:r>
            <a:rPr lang="fi-FI" sz="1100" baseline="0"/>
            <a:t> in 2023. The EU data for 2024 will be updated later.</a:t>
          </a:r>
          <a:endParaRPr lang="fi-FI" sz="1100"/>
        </a:p>
        <a:p>
          <a:r>
            <a:rPr lang="fi-FI" sz="1100"/>
            <a:t> </a:t>
          </a:r>
        </a:p>
        <a:p>
          <a:r>
            <a:rPr lang="fi-FI" sz="1100"/>
            <a:t>The amount of waste incineration has increased strongly in Finland. The majority of municipal waste incineration is for energy recovery. In 2024, the amount of waste incineration decreased from previous years to about 231 kilograms per inhabitant. In the EU, the corresponding figure decreased slightly from before, to 129 kilograms per person in 2023. The EU data for 2024 will be updated later.</a:t>
          </a:r>
        </a:p>
        <a:p>
          <a:r>
            <a:rPr lang="fi-FI" sz="1100"/>
            <a:t> </a:t>
          </a:r>
        </a:p>
        <a:p>
          <a:r>
            <a:rPr lang="fi-FI" sz="1100"/>
            <a:t>The indicator describes the amount of municipal waste that has not ended up in recycling, but whose material has been lost to incineration or final treatment. In addition, the indicator illustrates the development of the relationship between waste incineration and landfilling.</a:t>
          </a:r>
        </a:p>
      </xdr:txBody>
    </xdr:sp>
    <xdr:clientData/>
  </xdr:twoCellAnchor>
  <xdr:twoCellAnchor>
    <xdr:from>
      <xdr:col>5</xdr:col>
      <xdr:colOff>404811</xdr:colOff>
      <xdr:row>1</xdr:row>
      <xdr:rowOff>428625</xdr:rowOff>
    </xdr:from>
    <xdr:to>
      <xdr:col>17</xdr:col>
      <xdr:colOff>523875</xdr:colOff>
      <xdr:row>24</xdr:row>
      <xdr:rowOff>104775</xdr:rowOff>
    </xdr:to>
    <xdr:graphicFrame macro="">
      <xdr:nvGraphicFramePr>
        <xdr:cNvPr id="4" name="Kaavio 3">
          <a:extLst>
            <a:ext uri="{FF2B5EF4-FFF2-40B4-BE49-F238E27FC236}">
              <a16:creationId xmlns:a16="http://schemas.microsoft.com/office/drawing/2014/main" id="{FF6BEA9C-3866-A8A5-B14F-6376C283C5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fi/en/statistics/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N13" sqref="N1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1"/>
  <sheetViews>
    <sheetView workbookViewId="0">
      <selection activeCell="S29" sqref="S29"/>
    </sheetView>
  </sheetViews>
  <sheetFormatPr defaultRowHeight="15" x14ac:dyDescent="0.25"/>
  <cols>
    <col min="1" max="1" width="10.140625" customWidth="1"/>
  </cols>
  <sheetData>
    <row r="1" spans="1:52" ht="20.25" thickBot="1" x14ac:dyDescent="0.3">
      <c r="A1" s="12" t="s">
        <v>43</v>
      </c>
      <c r="B1" s="12"/>
      <c r="C1" s="12"/>
      <c r="D1" s="12"/>
      <c r="E1" s="12"/>
      <c r="F1" s="178"/>
      <c r="G1" s="177"/>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15.75" thickTop="1" x14ac:dyDescent="0.25">
      <c r="A2" s="163" t="s">
        <v>9</v>
      </c>
      <c r="B2" s="163" t="s">
        <v>8</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
        <v>2024</v>
      </c>
      <c r="B30" s="4">
        <v>2570</v>
      </c>
      <c r="C30" s="5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2"/>
      <c r="B31" s="32"/>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156" t="s">
        <v>3</v>
      </c>
      <c r="B32" s="156"/>
      <c r="C32" s="156"/>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c r="AT32" s="34"/>
      <c r="AU32" s="24"/>
      <c r="AV32" s="24"/>
      <c r="AW32" s="24"/>
      <c r="AX32" s="24"/>
      <c r="AY32" s="24"/>
      <c r="AZ32" s="24"/>
    </row>
    <row r="33" spans="1:45" x14ac:dyDescent="0.25">
      <c r="A33" s="176" t="s">
        <v>4</v>
      </c>
      <c r="B33" s="156"/>
      <c r="C33" s="156"/>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176" t="s">
        <v>44</v>
      </c>
      <c r="B34" s="156"/>
      <c r="C34" s="156"/>
      <c r="D34" s="36"/>
      <c r="E34" s="36"/>
      <c r="F34" s="36"/>
      <c r="G34" s="36"/>
      <c r="H34" s="36"/>
      <c r="K34" s="36"/>
      <c r="L34" s="36"/>
      <c r="M34" s="36"/>
      <c r="N34" s="36"/>
      <c r="O34" s="36"/>
      <c r="P34" s="36"/>
      <c r="Q34" s="36"/>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176" t="s">
        <v>5</v>
      </c>
      <c r="B35" s="112" t="s">
        <v>6</v>
      </c>
      <c r="C35" s="156"/>
      <c r="D35" s="36"/>
      <c r="E35" s="36"/>
      <c r="F35" s="36"/>
      <c r="G35" s="36"/>
      <c r="H35" s="36"/>
      <c r="I35" s="36"/>
      <c r="J35" s="36"/>
      <c r="K35" s="36"/>
      <c r="L35" s="36"/>
      <c r="M35" s="36"/>
      <c r="N35" s="36"/>
      <c r="O35" s="36"/>
      <c r="P35" s="36"/>
      <c r="Q35" s="24"/>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36"/>
      <c r="B36" s="112"/>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x14ac:dyDescent="0.25">
      <c r="A37" s="139" t="s">
        <v>7</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ht="19.5" x14ac:dyDescent="0.3">
      <c r="A38" s="24"/>
      <c r="B38" s="24"/>
      <c r="C38" s="46"/>
      <c r="D38" s="47"/>
      <c r="E38" s="47"/>
      <c r="F38" s="47"/>
      <c r="G38" s="47"/>
      <c r="H38" s="47"/>
      <c r="I38" s="47"/>
      <c r="J38" s="47"/>
      <c r="K38" s="47"/>
      <c r="L38" s="47"/>
      <c r="M38" s="47"/>
      <c r="N38" s="47"/>
      <c r="O38" s="47"/>
      <c r="P38" s="47"/>
      <c r="Q38" s="47"/>
      <c r="R38" s="47"/>
      <c r="S38" s="47"/>
      <c r="T38" s="47"/>
      <c r="U38" s="47"/>
      <c r="V38" s="48"/>
      <c r="W38" s="44"/>
      <c r="X38" s="36"/>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36"/>
      <c r="D39" s="39"/>
      <c r="E39" s="39"/>
      <c r="F39" s="39"/>
      <c r="G39" s="49"/>
      <c r="H39" s="49"/>
      <c r="I39" s="50"/>
      <c r="J39" s="50"/>
      <c r="K39" s="50"/>
      <c r="L39" s="50"/>
      <c r="M39" s="50"/>
      <c r="N39" s="50"/>
      <c r="O39" s="50"/>
      <c r="P39" s="50"/>
      <c r="Q39" s="50"/>
      <c r="R39" s="50"/>
      <c r="S39" s="50"/>
      <c r="T39" s="50"/>
      <c r="U39" s="50"/>
      <c r="V39" s="51"/>
      <c r="W39" s="24"/>
      <c r="X39" s="50"/>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52"/>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53"/>
      <c r="E43" s="53"/>
      <c r="F43" s="53"/>
      <c r="G43" s="53"/>
      <c r="H43" s="53"/>
      <c r="I43" s="53"/>
      <c r="J43" s="53"/>
      <c r="K43" s="53"/>
      <c r="L43" s="53"/>
      <c r="M43" s="53"/>
      <c r="N43" s="53"/>
      <c r="O43" s="53"/>
      <c r="P43" s="53"/>
      <c r="Q43" s="53"/>
      <c r="R43" s="53"/>
      <c r="S43" s="53"/>
      <c r="T43" s="54"/>
      <c r="U43" s="54"/>
      <c r="V43" s="54"/>
      <c r="W43" s="54"/>
      <c r="X43" s="54"/>
      <c r="Y43" s="36"/>
      <c r="Z43" s="36"/>
      <c r="AA43" s="36"/>
      <c r="AB43" s="36"/>
      <c r="AC43" s="36"/>
      <c r="AD43" s="36"/>
      <c r="AE43" s="24"/>
      <c r="AF43" s="24"/>
      <c r="AG43" s="24"/>
      <c r="AH43" s="24"/>
      <c r="AI43" s="24"/>
      <c r="AJ43" s="24"/>
      <c r="AK43" s="24"/>
      <c r="AL43" s="24"/>
      <c r="AM43" s="24"/>
      <c r="AN43" s="24"/>
      <c r="AO43" s="24"/>
      <c r="AP43" s="24"/>
      <c r="AQ43" s="24"/>
      <c r="AR43" s="24"/>
      <c r="AS43" s="24"/>
    </row>
    <row r="44" spans="1:45" x14ac:dyDescent="0.25">
      <c r="A44" s="24"/>
      <c r="B44" s="24"/>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ht="15.75" x14ac:dyDescent="0.25">
      <c r="A45" s="24"/>
      <c r="B45" s="24"/>
      <c r="C45" s="55"/>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24"/>
      <c r="E67" s="24"/>
      <c r="F67" s="24"/>
      <c r="G67" s="24"/>
      <c r="H67" s="24"/>
      <c r="I67" s="24"/>
      <c r="J67" s="24"/>
      <c r="K67" s="24"/>
      <c r="L67" s="24"/>
      <c r="M67" s="24"/>
      <c r="N67" s="24"/>
      <c r="O67" s="24"/>
      <c r="P67" s="24"/>
      <c r="Q67" s="24"/>
      <c r="R67" s="24"/>
      <c r="S67" s="24"/>
      <c r="T67" s="24"/>
      <c r="U67" s="24"/>
      <c r="V67" s="24"/>
      <c r="W67" s="24"/>
      <c r="X67" s="24"/>
      <c r="Y67" s="24"/>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54"/>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row r="101" spans="1:4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row>
  </sheetData>
  <hyperlinks>
    <hyperlink ref="B35" r:id="rId1" display="https://www.stat.fi/tilasto/jate  " xr:uid="{E46271B1-5562-4348-874C-2C503516E36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2"/>
  <sheetViews>
    <sheetView topLeftCell="A3" workbookViewId="0"/>
  </sheetViews>
  <sheetFormatPr defaultRowHeight="15" x14ac:dyDescent="0.25"/>
  <cols>
    <col min="1" max="1" width="10.140625" customWidth="1"/>
    <col min="2" max="2" width="12.140625" customWidth="1"/>
    <col min="3" max="3" width="12.5703125" customWidth="1"/>
    <col min="4" max="4" width="12.7109375" customWidth="1"/>
  </cols>
  <sheetData>
    <row r="1" spans="1:77" ht="20.25" thickBot="1" x14ac:dyDescent="0.35">
      <c r="A1" s="15" t="s">
        <v>47</v>
      </c>
      <c r="B1" s="15"/>
      <c r="C1" s="15"/>
      <c r="D1" s="15"/>
      <c r="E1" s="15"/>
      <c r="F1" s="15"/>
      <c r="G1" s="15"/>
      <c r="H1" s="15"/>
      <c r="I1" s="15"/>
      <c r="J1" s="15"/>
      <c r="K1" s="177"/>
      <c r="L1" s="177"/>
      <c r="M1" s="177"/>
      <c r="N1" s="177"/>
    </row>
    <row r="2" spans="1:77" ht="65.25" thickTop="1" x14ac:dyDescent="0.25">
      <c r="A2" s="162" t="s">
        <v>9</v>
      </c>
      <c r="B2" s="162" t="s">
        <v>12</v>
      </c>
      <c r="C2" s="162" t="s">
        <v>10</v>
      </c>
      <c r="D2" s="162" t="s">
        <v>11</v>
      </c>
      <c r="E2" s="61"/>
      <c r="F2" s="19"/>
      <c r="G2" s="20"/>
      <c r="H2" s="25"/>
      <c r="I2" s="25"/>
      <c r="J2" s="25"/>
      <c r="K2" s="177"/>
      <c r="L2" s="177"/>
      <c r="M2" s="177"/>
      <c r="N2" s="177"/>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39</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A27" s="14" t="s">
        <v>45</v>
      </c>
      <c r="B27" s="8">
        <v>2570</v>
      </c>
      <c r="C27" s="10">
        <v>456</v>
      </c>
      <c r="D27" s="11"/>
      <c r="E27" s="66"/>
      <c r="F27" s="21"/>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3</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18"/>
      <c r="BE29" s="17"/>
      <c r="BF29" s="17"/>
      <c r="BG29" s="17"/>
      <c r="BH29" s="17"/>
      <c r="BI29" s="17"/>
      <c r="BJ29" s="17"/>
      <c r="BK29" s="17"/>
      <c r="BL29" s="17"/>
      <c r="BM29" s="17"/>
      <c r="BN29" s="17"/>
      <c r="BO29" s="17"/>
      <c r="BP29" s="17"/>
      <c r="BQ29" s="17"/>
      <c r="BR29" s="17"/>
      <c r="BS29" s="17"/>
      <c r="BT29" s="17"/>
      <c r="BU29" s="17"/>
      <c r="BV29" s="17"/>
      <c r="BW29" s="17"/>
      <c r="BX29" s="17"/>
      <c r="BY29" s="17"/>
    </row>
    <row r="30" spans="1:77" x14ac:dyDescent="0.25">
      <c r="A30" s="36" t="s">
        <v>4</v>
      </c>
      <c r="B30" s="24"/>
      <c r="C30" s="24"/>
      <c r="D30" s="33"/>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46</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t="s">
        <v>5</v>
      </c>
      <c r="B32" s="112" t="s">
        <v>6</v>
      </c>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5" x14ac:dyDescent="0.25">
      <c r="A33" s="36"/>
      <c r="E33" s="24"/>
      <c r="F33" s="24"/>
      <c r="G33" s="24"/>
      <c r="H33" s="24"/>
      <c r="I33" s="24"/>
      <c r="J33" s="24"/>
      <c r="K33" s="24"/>
      <c r="L33" s="24"/>
      <c r="M33" s="24"/>
      <c r="N33" s="24"/>
      <c r="O33" s="24"/>
      <c r="P33" s="24"/>
      <c r="Q33" s="24"/>
      <c r="R33" s="24"/>
      <c r="S33" s="24"/>
      <c r="T33" s="3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x14ac:dyDescent="0.25">
      <c r="A34" s="38" t="s">
        <v>42</v>
      </c>
      <c r="E34" s="24"/>
      <c r="F34" s="24"/>
      <c r="G34" s="24"/>
      <c r="H34" s="24"/>
      <c r="I34" s="24"/>
      <c r="J34" s="24"/>
      <c r="K34" s="24"/>
      <c r="L34" s="24"/>
      <c r="M34" s="24"/>
      <c r="N34" s="24"/>
      <c r="O34" s="24"/>
      <c r="P34" s="24"/>
      <c r="Q34" s="24"/>
      <c r="R34" s="24"/>
      <c r="S34" s="24"/>
    </row>
    <row r="35" spans="1:55" x14ac:dyDescent="0.25">
      <c r="A35" s="140" t="s">
        <v>5</v>
      </c>
      <c r="B35" s="141" t="s">
        <v>2</v>
      </c>
      <c r="E35" s="24"/>
      <c r="F35" s="24"/>
      <c r="G35" s="24"/>
      <c r="H35" s="24"/>
      <c r="I35" s="24"/>
      <c r="J35" s="24"/>
      <c r="K35" s="24"/>
      <c r="L35" s="24"/>
      <c r="M35" s="24"/>
      <c r="N35" s="24"/>
      <c r="O35" s="24"/>
      <c r="P35" s="24"/>
      <c r="Q35" s="24"/>
      <c r="R35" s="24"/>
      <c r="S35" s="24"/>
    </row>
    <row r="36" spans="1:55" x14ac:dyDescent="0.25">
      <c r="E36" s="24"/>
      <c r="F36" s="24"/>
      <c r="G36" s="24"/>
      <c r="H36" s="24"/>
      <c r="I36" s="24"/>
      <c r="J36" s="24"/>
      <c r="K36" s="24"/>
      <c r="L36" s="24"/>
      <c r="M36" s="24"/>
      <c r="N36" s="24"/>
      <c r="O36" s="24"/>
      <c r="P36" s="24"/>
      <c r="Q36" s="24"/>
      <c r="R36" s="24"/>
      <c r="S36" s="24"/>
    </row>
    <row r="37" spans="1:55" x14ac:dyDescent="0.25">
      <c r="A37" s="139" t="s">
        <v>7</v>
      </c>
      <c r="F37" s="36"/>
      <c r="G37" s="36"/>
      <c r="H37" s="36"/>
      <c r="I37" s="36"/>
      <c r="J37" s="36"/>
      <c r="K37" s="36"/>
      <c r="L37" s="36"/>
      <c r="M37" s="23"/>
      <c r="N37" s="23"/>
      <c r="O37" s="23"/>
      <c r="P37" s="23"/>
      <c r="Q37" s="23"/>
      <c r="R37" s="24"/>
      <c r="S37" s="24"/>
    </row>
    <row r="38" spans="1:55" x14ac:dyDescent="0.25">
      <c r="F38" s="36"/>
      <c r="G38" s="36"/>
      <c r="H38" s="36"/>
      <c r="I38" s="36"/>
      <c r="J38" s="36"/>
      <c r="K38" s="36"/>
      <c r="L38" s="36"/>
      <c r="M38" s="24"/>
      <c r="N38" s="24"/>
      <c r="O38" s="24"/>
      <c r="P38" s="24"/>
      <c r="Q38" s="24"/>
      <c r="R38" s="24"/>
      <c r="S38" s="24"/>
    </row>
    <row r="39" spans="1:55" x14ac:dyDescent="0.25">
      <c r="F39" s="36"/>
      <c r="G39" s="36"/>
      <c r="H39" s="36"/>
      <c r="I39" s="36"/>
      <c r="J39" s="36"/>
      <c r="K39" s="36"/>
      <c r="L39" s="36"/>
      <c r="M39" s="24"/>
      <c r="N39" s="24"/>
      <c r="O39" s="24"/>
      <c r="P39" s="24"/>
      <c r="Q39" s="24"/>
      <c r="R39" s="24"/>
      <c r="S39" s="24"/>
    </row>
    <row r="40" spans="1:55" x14ac:dyDescent="0.25">
      <c r="F40" s="36"/>
      <c r="G40" s="36"/>
      <c r="H40" s="36"/>
      <c r="I40" s="36"/>
      <c r="J40" s="36"/>
      <c r="K40" s="36"/>
      <c r="L40" s="36"/>
      <c r="M40" s="24"/>
      <c r="N40" s="24"/>
      <c r="O40" s="24"/>
      <c r="P40" s="24"/>
      <c r="Q40" s="24"/>
      <c r="R40" s="24"/>
      <c r="S40" s="24"/>
    </row>
    <row r="41" spans="1:55" x14ac:dyDescent="0.25">
      <c r="F41" s="36"/>
      <c r="G41" s="36"/>
      <c r="H41" s="36"/>
      <c r="I41" s="36"/>
      <c r="J41" s="36"/>
      <c r="K41" s="36"/>
      <c r="L41" s="36"/>
      <c r="M41" s="24"/>
      <c r="N41" s="24"/>
      <c r="O41" s="37"/>
      <c r="P41" s="24"/>
      <c r="Q41" s="24"/>
      <c r="R41" s="24"/>
      <c r="S41" s="24"/>
    </row>
    <row r="42" spans="1:55" x14ac:dyDescent="0.25">
      <c r="F42" s="24"/>
      <c r="G42" s="24"/>
      <c r="H42" s="24"/>
      <c r="I42" s="24"/>
      <c r="J42" s="24"/>
      <c r="K42" s="24"/>
      <c r="L42" s="24"/>
      <c r="M42" s="24"/>
      <c r="N42" s="24"/>
      <c r="O42" s="24"/>
      <c r="P42" s="24"/>
      <c r="Q42" s="24"/>
      <c r="R42" s="24"/>
      <c r="S42" s="24"/>
    </row>
    <row r="43" spans="1:55" x14ac:dyDescent="0.25">
      <c r="E43" s="24"/>
      <c r="F43" s="24"/>
      <c r="G43" s="24"/>
      <c r="H43" s="24"/>
      <c r="I43" s="24"/>
      <c r="J43" s="24"/>
      <c r="K43" s="24"/>
      <c r="L43" s="24"/>
      <c r="M43" s="24"/>
      <c r="N43" s="24"/>
      <c r="O43" s="24"/>
      <c r="P43" s="24"/>
      <c r="Q43" s="24"/>
      <c r="R43" s="24"/>
      <c r="S43" s="24"/>
    </row>
    <row r="44" spans="1:55" x14ac:dyDescent="0.25">
      <c r="E44" s="24"/>
      <c r="F44" s="24"/>
      <c r="G44" s="24"/>
      <c r="H44" s="24"/>
      <c r="I44" s="24"/>
      <c r="J44" s="24"/>
      <c r="K44" s="24"/>
      <c r="L44" s="24"/>
      <c r="M44" s="24"/>
      <c r="N44" s="24"/>
      <c r="O44" s="24"/>
      <c r="P44" s="24"/>
      <c r="Q44" s="24"/>
      <c r="R44" s="24"/>
      <c r="S44" s="24"/>
    </row>
    <row r="45" spans="1:55" x14ac:dyDescent="0.25">
      <c r="E45" s="24"/>
      <c r="F45" s="24"/>
      <c r="G45" s="24"/>
      <c r="H45" s="24"/>
      <c r="I45" s="24"/>
      <c r="J45" s="24"/>
      <c r="K45" s="24"/>
      <c r="L45" s="24"/>
      <c r="M45" s="24"/>
      <c r="N45" s="24"/>
      <c r="O45" s="24"/>
      <c r="P45" s="24"/>
      <c r="Q45" s="24"/>
      <c r="R45" s="24"/>
      <c r="S45" s="24"/>
    </row>
    <row r="46" spans="1:55" x14ac:dyDescent="0.25">
      <c r="E46" s="24"/>
      <c r="F46" s="24"/>
      <c r="G46" s="24"/>
      <c r="H46" s="24"/>
      <c r="I46" s="24"/>
      <c r="J46" s="24"/>
      <c r="K46" s="24"/>
      <c r="L46" s="24"/>
      <c r="M46" s="24"/>
      <c r="N46" s="24"/>
      <c r="O46" s="24"/>
      <c r="P46" s="24"/>
      <c r="Q46" s="24"/>
      <c r="R46" s="24"/>
      <c r="S46" s="24"/>
    </row>
    <row r="47" spans="1:55" x14ac:dyDescent="0.25">
      <c r="E47" s="24"/>
      <c r="F47" s="24"/>
      <c r="G47" s="24"/>
      <c r="H47" s="24"/>
      <c r="I47" s="24"/>
      <c r="J47" s="24"/>
      <c r="K47" s="24"/>
      <c r="L47" s="24"/>
      <c r="M47" s="24"/>
      <c r="N47" s="24"/>
      <c r="O47" s="24"/>
      <c r="P47" s="24"/>
      <c r="Q47" s="24"/>
      <c r="R47" s="24"/>
      <c r="S47" s="24"/>
    </row>
    <row r="48" spans="1:55"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row r="82" spans="5:19" x14ac:dyDescent="0.25">
      <c r="E82" s="24"/>
      <c r="F82" s="24"/>
      <c r="G82" s="24"/>
      <c r="H82" s="24"/>
      <c r="I82" s="24"/>
      <c r="J82" s="24"/>
      <c r="K82" s="24"/>
      <c r="L82" s="24"/>
      <c r="M82" s="24"/>
      <c r="N82" s="24"/>
      <c r="O82" s="24"/>
      <c r="P82" s="24"/>
      <c r="Q82" s="24"/>
      <c r="R82" s="24"/>
      <c r="S82" s="24"/>
    </row>
  </sheetData>
  <hyperlinks>
    <hyperlink ref="B35" r:id="rId1" xr:uid="{7819DC74-A5A7-4B37-A985-18A27CE0D115}"/>
    <hyperlink ref="B32" r:id="rId2" display="https://www.stat.fi/tilasto/jate " xr:uid="{5C9C2CE4-462E-485E-B4B5-F48F97C2F59D}"/>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L39"/>
  <sheetViews>
    <sheetView topLeftCell="A6" workbookViewId="0">
      <selection activeCell="F21" sqref="F21"/>
    </sheetView>
  </sheetViews>
  <sheetFormatPr defaultRowHeight="15" x14ac:dyDescent="0.25"/>
  <cols>
    <col min="1" max="1" width="10.42578125" customWidth="1"/>
    <col min="2" max="2" width="11.85546875" customWidth="1"/>
    <col min="3" max="3" width="19" customWidth="1"/>
    <col min="4" max="4" width="14.42578125" customWidth="1"/>
    <col min="5" max="5" width="16.7109375" customWidth="1"/>
  </cols>
  <sheetData>
    <row r="1" spans="1:12" ht="20.25" thickBot="1" x14ac:dyDescent="0.35">
      <c r="A1" s="15" t="s">
        <v>49</v>
      </c>
      <c r="B1" s="15"/>
      <c r="C1" s="15"/>
      <c r="D1" s="15"/>
      <c r="E1" s="15"/>
      <c r="F1" s="15"/>
      <c r="G1" s="15"/>
      <c r="H1" s="15"/>
      <c r="I1" s="15"/>
      <c r="J1" s="15"/>
      <c r="K1" s="15"/>
      <c r="L1" s="15"/>
    </row>
    <row r="2" spans="1:12" ht="65.25" thickTop="1" x14ac:dyDescent="0.25">
      <c r="A2" s="164" t="s">
        <v>9</v>
      </c>
      <c r="B2" s="164" t="s">
        <v>16</v>
      </c>
      <c r="C2" s="164" t="s">
        <v>36</v>
      </c>
      <c r="D2" s="164" t="s">
        <v>37</v>
      </c>
      <c r="E2" s="164" t="s">
        <v>38</v>
      </c>
    </row>
    <row r="3" spans="1:12" x14ac:dyDescent="0.25">
      <c r="A3" s="67">
        <v>2000</v>
      </c>
      <c r="B3" s="68">
        <v>2.606918598</v>
      </c>
      <c r="C3" s="69">
        <v>176687</v>
      </c>
      <c r="D3" s="74">
        <v>95.202776852622819</v>
      </c>
      <c r="E3" s="70">
        <v>84.1</v>
      </c>
    </row>
    <row r="4" spans="1:12" x14ac:dyDescent="0.25">
      <c r="A4" s="67">
        <v>2001</v>
      </c>
      <c r="B4" s="68">
        <v>2.4018160000000002</v>
      </c>
      <c r="C4" s="69">
        <v>181352</v>
      </c>
      <c r="D4" s="71">
        <v>87.712578699037351</v>
      </c>
      <c r="E4" s="70">
        <v>86.3</v>
      </c>
    </row>
    <row r="5" spans="1:12" x14ac:dyDescent="0.25">
      <c r="A5" s="67">
        <v>2002</v>
      </c>
      <c r="B5" s="68">
        <v>2.384417</v>
      </c>
      <c r="C5" s="69">
        <v>184412</v>
      </c>
      <c r="D5" s="71">
        <v>87.077179835517185</v>
      </c>
      <c r="E5" s="70">
        <v>87.7</v>
      </c>
    </row>
    <row r="6" spans="1:12" x14ac:dyDescent="0.25">
      <c r="A6" s="67">
        <v>2003</v>
      </c>
      <c r="B6" s="68">
        <v>2.4278749999999998</v>
      </c>
      <c r="C6" s="69">
        <v>188122</v>
      </c>
      <c r="D6" s="71">
        <v>88.664234482960097</v>
      </c>
      <c r="E6" s="70">
        <v>89.5</v>
      </c>
    </row>
    <row r="7" spans="1:12" x14ac:dyDescent="0.25">
      <c r="A7" s="67">
        <v>2004</v>
      </c>
      <c r="B7" s="68">
        <v>2.4534389999999999</v>
      </c>
      <c r="C7" s="69">
        <v>195657</v>
      </c>
      <c r="D7" s="71">
        <v>89.597813225820587</v>
      </c>
      <c r="E7" s="70">
        <v>93.1</v>
      </c>
    </row>
    <row r="8" spans="1:12" x14ac:dyDescent="0.25">
      <c r="A8" s="67">
        <v>2005</v>
      </c>
      <c r="B8" s="68">
        <v>2.5057830000000001</v>
      </c>
      <c r="C8" s="69">
        <v>201092</v>
      </c>
      <c r="D8" s="71">
        <v>91.509378149787452</v>
      </c>
      <c r="E8" s="70">
        <v>95.7</v>
      </c>
    </row>
    <row r="9" spans="1:12" x14ac:dyDescent="0.25">
      <c r="A9" s="67">
        <v>2006</v>
      </c>
      <c r="B9" s="68">
        <v>2.6001110000000001</v>
      </c>
      <c r="C9" s="69">
        <v>209175</v>
      </c>
      <c r="D9" s="71">
        <v>94.954168310034035</v>
      </c>
      <c r="E9" s="70">
        <v>99.5</v>
      </c>
    </row>
    <row r="10" spans="1:12" x14ac:dyDescent="0.25">
      <c r="A10" s="67">
        <v>2007</v>
      </c>
      <c r="B10" s="68">
        <v>2.6749179999999999</v>
      </c>
      <c r="C10" s="69">
        <v>220288</v>
      </c>
      <c r="D10" s="71">
        <v>97.686065705479351</v>
      </c>
      <c r="E10" s="70">
        <v>104.8</v>
      </c>
    </row>
    <row r="11" spans="1:12" x14ac:dyDescent="0.25">
      <c r="A11" s="67">
        <v>2008</v>
      </c>
      <c r="B11" s="68">
        <v>2.7682030000000002</v>
      </c>
      <c r="C11" s="69">
        <v>222016</v>
      </c>
      <c r="D11" s="71">
        <v>101.09276626203309</v>
      </c>
      <c r="E11" s="70">
        <v>105.6</v>
      </c>
    </row>
    <row r="12" spans="1:12" x14ac:dyDescent="0.25">
      <c r="A12" s="67">
        <v>2009</v>
      </c>
      <c r="B12" s="68">
        <v>2.562932</v>
      </c>
      <c r="C12" s="69">
        <v>204086</v>
      </c>
      <c r="D12" s="71">
        <v>93.596418189520421</v>
      </c>
      <c r="E12" s="70">
        <v>97.1</v>
      </c>
    </row>
    <row r="13" spans="1:12" x14ac:dyDescent="0.25">
      <c r="A13" s="181">
        <v>2010</v>
      </c>
      <c r="B13" s="182">
        <v>2.5199569999999998</v>
      </c>
      <c r="C13" s="183">
        <v>210552</v>
      </c>
      <c r="D13" s="184">
        <v>92.02700235184129</v>
      </c>
      <c r="E13" s="185">
        <v>100.2</v>
      </c>
    </row>
    <row r="14" spans="1:12" x14ac:dyDescent="0.25">
      <c r="A14" s="67">
        <v>2011</v>
      </c>
      <c r="B14" s="68">
        <v>2.7187679999999999</v>
      </c>
      <c r="C14" s="69">
        <v>215584</v>
      </c>
      <c r="D14" s="71">
        <v>99.287435908672592</v>
      </c>
      <c r="E14" s="70">
        <v>102.6</v>
      </c>
    </row>
    <row r="15" spans="1:12" x14ac:dyDescent="0.25">
      <c r="A15" s="67">
        <v>2012</v>
      </c>
      <c r="B15" s="68">
        <v>2.7380949999999999</v>
      </c>
      <c r="C15" s="69">
        <v>212301</v>
      </c>
      <c r="D15" s="71">
        <v>99.993243934148438</v>
      </c>
      <c r="E15" s="70">
        <v>101</v>
      </c>
    </row>
    <row r="16" spans="1:12" x14ac:dyDescent="0.25">
      <c r="A16" s="67">
        <v>2013</v>
      </c>
      <c r="B16" s="68">
        <v>2.6815470000000001</v>
      </c>
      <c r="C16" s="69">
        <v>210221</v>
      </c>
      <c r="D16" s="71">
        <v>97.928151978614324</v>
      </c>
      <c r="E16" s="70">
        <v>100</v>
      </c>
    </row>
    <row r="17" spans="1:6" x14ac:dyDescent="0.25">
      <c r="A17" s="67">
        <v>2014</v>
      </c>
      <c r="B17" s="68">
        <v>2.6298789999999999</v>
      </c>
      <c r="C17" s="69">
        <v>209216</v>
      </c>
      <c r="D17" s="71">
        <v>96.041274084461776</v>
      </c>
      <c r="E17" s="70">
        <v>99.5</v>
      </c>
    </row>
    <row r="18" spans="1:6" x14ac:dyDescent="0.25">
      <c r="A18" s="186">
        <v>2015</v>
      </c>
      <c r="B18" s="187">
        <v>2.73828</v>
      </c>
      <c r="C18" s="188">
        <v>210192</v>
      </c>
      <c r="D18" s="189">
        <v>100</v>
      </c>
      <c r="E18" s="190">
        <v>100</v>
      </c>
    </row>
    <row r="19" spans="1:6" x14ac:dyDescent="0.25">
      <c r="A19" s="67">
        <v>2016</v>
      </c>
      <c r="B19" s="68">
        <v>2.7679309999999999</v>
      </c>
      <c r="C19" s="69">
        <v>215598</v>
      </c>
      <c r="D19" s="71">
        <v>101.08283301926757</v>
      </c>
      <c r="E19" s="70">
        <v>102.6</v>
      </c>
    </row>
    <row r="20" spans="1:6" x14ac:dyDescent="0.25">
      <c r="A20" s="67">
        <v>2017</v>
      </c>
      <c r="B20" s="68">
        <v>2.811588</v>
      </c>
      <c r="C20" s="69">
        <v>222720</v>
      </c>
      <c r="D20" s="71">
        <v>102.67715500241026</v>
      </c>
      <c r="E20" s="70">
        <v>106</v>
      </c>
    </row>
    <row r="21" spans="1:6" x14ac:dyDescent="0.25">
      <c r="A21" s="67">
        <v>2018</v>
      </c>
      <c r="B21" s="68">
        <v>3.0410819999999998</v>
      </c>
      <c r="C21" s="69">
        <v>225377</v>
      </c>
      <c r="D21" s="71">
        <v>111.05810947017835</v>
      </c>
      <c r="E21" s="70">
        <v>107.2</v>
      </c>
    </row>
    <row r="22" spans="1:6" x14ac:dyDescent="0.25">
      <c r="A22" s="67">
        <v>2019</v>
      </c>
      <c r="B22" s="68">
        <v>3.1227049999999998</v>
      </c>
      <c r="C22" s="69">
        <v>228419</v>
      </c>
      <c r="D22" s="71">
        <v>114.03892224315993</v>
      </c>
      <c r="E22" s="70">
        <v>108.7</v>
      </c>
      <c r="F22" s="175"/>
    </row>
    <row r="23" spans="1:6" x14ac:dyDescent="0.25">
      <c r="A23" s="67">
        <v>2020</v>
      </c>
      <c r="B23" s="68">
        <v>3.376792</v>
      </c>
      <c r="C23" s="69">
        <v>222729</v>
      </c>
      <c r="D23" s="71">
        <v>123.31799523788656</v>
      </c>
      <c r="E23" s="70">
        <v>106</v>
      </c>
    </row>
    <row r="24" spans="1:6" x14ac:dyDescent="0.25">
      <c r="A24" s="191">
        <v>2021</v>
      </c>
      <c r="B24" s="192">
        <v>3.4906760000000001</v>
      </c>
      <c r="C24" s="193">
        <v>228819</v>
      </c>
      <c r="D24" s="194">
        <v>127.47695633755495</v>
      </c>
      <c r="E24" s="195">
        <v>108.9</v>
      </c>
      <c r="F24" s="174"/>
    </row>
    <row r="25" spans="1:6" x14ac:dyDescent="0.25">
      <c r="A25" s="72">
        <v>2022</v>
      </c>
      <c r="B25" s="68">
        <v>2.8980429999999999</v>
      </c>
      <c r="C25" s="69">
        <v>230435</v>
      </c>
      <c r="D25" s="71">
        <v>105.83442891158001</v>
      </c>
      <c r="E25" s="70">
        <v>109.63071858110681</v>
      </c>
      <c r="F25" s="203"/>
    </row>
    <row r="26" spans="1:6" x14ac:dyDescent="0.25">
      <c r="A26" s="72">
        <v>2023</v>
      </c>
      <c r="B26" s="68">
        <v>2.6</v>
      </c>
      <c r="C26" s="69">
        <v>227464</v>
      </c>
      <c r="D26" s="71">
        <v>96</v>
      </c>
      <c r="E26" s="70">
        <v>120</v>
      </c>
      <c r="F26" s="203"/>
    </row>
    <row r="27" spans="1:6" x14ac:dyDescent="0.25">
      <c r="A27" s="72" t="s">
        <v>48</v>
      </c>
      <c r="B27" s="68">
        <v>2.6</v>
      </c>
      <c r="C27" s="69">
        <v>228316</v>
      </c>
      <c r="D27" s="71">
        <v>96</v>
      </c>
      <c r="E27" s="70">
        <v>121</v>
      </c>
      <c r="F27" s="199"/>
    </row>
    <row r="28" spans="1:6" x14ac:dyDescent="0.25">
      <c r="A28" s="197" t="s">
        <v>40</v>
      </c>
      <c r="B28" s="196"/>
      <c r="C28" s="200"/>
      <c r="D28" s="201"/>
      <c r="E28" s="202"/>
      <c r="F28" s="198"/>
    </row>
    <row r="30" spans="1:6" x14ac:dyDescent="0.25">
      <c r="A30" s="156" t="s">
        <v>3</v>
      </c>
      <c r="B30" s="156"/>
      <c r="C30" s="156"/>
      <c r="D30" s="156"/>
      <c r="E30" s="156"/>
    </row>
    <row r="31" spans="1:6" x14ac:dyDescent="0.25">
      <c r="A31" s="157" t="s">
        <v>4</v>
      </c>
      <c r="B31" s="156"/>
      <c r="C31" s="156"/>
      <c r="D31" s="156"/>
      <c r="E31" s="156"/>
    </row>
    <row r="32" spans="1:6" x14ac:dyDescent="0.25">
      <c r="A32" s="156" t="s">
        <v>46</v>
      </c>
      <c r="B32" s="156"/>
      <c r="C32" s="156"/>
      <c r="D32" s="156"/>
      <c r="E32" s="156"/>
    </row>
    <row r="33" spans="1:5" x14ac:dyDescent="0.25">
      <c r="A33" s="156" t="s">
        <v>5</v>
      </c>
      <c r="B33" s="112" t="s">
        <v>6</v>
      </c>
      <c r="C33" s="156"/>
      <c r="D33" s="156"/>
      <c r="E33" s="156"/>
    </row>
    <row r="34" spans="1:5" x14ac:dyDescent="0.25">
      <c r="A34" s="156"/>
      <c r="B34" s="156"/>
      <c r="C34" s="156"/>
      <c r="D34" s="156"/>
      <c r="E34" s="156"/>
    </row>
    <row r="35" spans="1:5" x14ac:dyDescent="0.25">
      <c r="A35" s="156" t="s">
        <v>13</v>
      </c>
      <c r="B35" s="156"/>
      <c r="C35" s="156"/>
      <c r="D35" s="156"/>
      <c r="E35" s="156"/>
    </row>
    <row r="36" spans="1:5" x14ac:dyDescent="0.25">
      <c r="A36" s="156" t="s">
        <v>50</v>
      </c>
      <c r="B36" s="156"/>
      <c r="C36" s="156"/>
      <c r="D36" s="156"/>
      <c r="E36" s="156"/>
    </row>
    <row r="37" spans="1:5" x14ac:dyDescent="0.25">
      <c r="A37" s="156" t="s">
        <v>14</v>
      </c>
      <c r="B37" s="112" t="s">
        <v>15</v>
      </c>
      <c r="C37" s="156"/>
      <c r="D37" s="156"/>
      <c r="E37" s="156"/>
    </row>
    <row r="38" spans="1:5" x14ac:dyDescent="0.25">
      <c r="A38" s="156"/>
      <c r="B38" s="156"/>
      <c r="C38" s="156"/>
      <c r="D38" s="156"/>
      <c r="E38" s="156"/>
    </row>
    <row r="39" spans="1:5" x14ac:dyDescent="0.25">
      <c r="A39" s="139" t="s">
        <v>7</v>
      </c>
      <c r="B39" s="156"/>
      <c r="C39" s="156"/>
      <c r="D39" s="156"/>
      <c r="E39" s="156"/>
    </row>
  </sheetData>
  <hyperlinks>
    <hyperlink ref="B33" r:id="rId1" display="https://www.stat.fi/tilasto/jate " xr:uid="{CE83F678-0448-431E-A0D1-F0A2B6D28FB5}"/>
    <hyperlink ref="B37"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4"/>
  <sheetViews>
    <sheetView tabSelected="1" topLeftCell="F1" workbookViewId="0">
      <selection activeCell="AD24" sqref="AD24"/>
    </sheetView>
  </sheetViews>
  <sheetFormatPr defaultRowHeight="15" x14ac:dyDescent="0.25"/>
  <cols>
    <col min="1" max="1" width="10.5703125" customWidth="1"/>
    <col min="3" max="3" width="18.140625" customWidth="1"/>
    <col min="4" max="4" width="20.140625" customWidth="1"/>
    <col min="5" max="5" width="19.5703125" customWidth="1"/>
    <col min="6" max="6" width="20.7109375" customWidth="1"/>
    <col min="7" max="7" width="10.7109375" customWidth="1"/>
    <col min="8" max="8" width="8.85546875" customWidth="1"/>
    <col min="9" max="9" width="10.5703125" customWidth="1"/>
    <col min="10" max="10" width="13" customWidth="1"/>
    <col min="11" max="11" width="7.42578125" customWidth="1"/>
  </cols>
  <sheetData>
    <row r="1" spans="1:21" ht="20.25" thickBot="1" x14ac:dyDescent="0.3">
      <c r="A1" s="211" t="s">
        <v>51</v>
      </c>
      <c r="B1" s="212"/>
      <c r="C1" s="212"/>
      <c r="D1" s="212"/>
      <c r="E1" s="212"/>
      <c r="F1" s="212"/>
      <c r="G1" s="212"/>
      <c r="H1" s="212"/>
      <c r="I1" s="212"/>
      <c r="J1" s="213"/>
    </row>
    <row r="2" spans="1:21" s="73" customFormat="1" ht="32.25" customHeight="1" thickTop="1" x14ac:dyDescent="0.25">
      <c r="A2" s="163" t="s">
        <v>9</v>
      </c>
      <c r="B2" s="163" t="s">
        <v>17</v>
      </c>
      <c r="C2" s="165" t="s">
        <v>18</v>
      </c>
      <c r="D2" s="165" t="s">
        <v>20</v>
      </c>
      <c r="E2" s="165" t="s">
        <v>19</v>
      </c>
      <c r="F2" s="166" t="s">
        <v>21</v>
      </c>
      <c r="G2" s="166" t="s">
        <v>22</v>
      </c>
      <c r="H2" s="166" t="s">
        <v>23</v>
      </c>
      <c r="I2" s="166" t="s">
        <v>24</v>
      </c>
      <c r="J2" s="167" t="s">
        <v>25</v>
      </c>
    </row>
    <row r="3" spans="1:21" x14ac:dyDescent="0.25">
      <c r="A3" s="96">
        <v>2006</v>
      </c>
      <c r="B3" s="95">
        <v>2600.1109999999999</v>
      </c>
      <c r="C3" s="93">
        <v>222.32300000000001</v>
      </c>
      <c r="D3" s="93">
        <v>1503.91</v>
      </c>
      <c r="E3" s="93">
        <v>873.87800000000004</v>
      </c>
      <c r="F3" s="94">
        <f>E3-G3-H3</f>
        <v>634.76300000000003</v>
      </c>
      <c r="G3" s="135">
        <v>197</v>
      </c>
      <c r="H3" s="135">
        <v>42.115000000000002</v>
      </c>
      <c r="I3" s="94">
        <f>G3+H3</f>
        <v>239.11500000000001</v>
      </c>
      <c r="J3" s="94"/>
    </row>
    <row r="4" spans="1:21" x14ac:dyDescent="0.25">
      <c r="A4" s="115">
        <v>2007</v>
      </c>
      <c r="B4" s="116">
        <v>2674.9180000000001</v>
      </c>
      <c r="C4" s="117">
        <v>310.35000000000002</v>
      </c>
      <c r="D4" s="117">
        <v>1411.2940000000001</v>
      </c>
      <c r="E4" s="117">
        <v>953.274</v>
      </c>
      <c r="F4" s="118">
        <f>E4-G4-H4</f>
        <v>648.548</v>
      </c>
      <c r="G4" s="131">
        <v>258</v>
      </c>
      <c r="H4" s="131">
        <v>46.725999999999999</v>
      </c>
      <c r="I4" s="118">
        <f>G4+H4</f>
        <v>304.726</v>
      </c>
      <c r="J4" s="118"/>
    </row>
    <row r="5" spans="1:21" x14ac:dyDescent="0.25">
      <c r="A5" s="115">
        <v>2008</v>
      </c>
      <c r="B5" s="116">
        <v>2768.203</v>
      </c>
      <c r="C5" s="117">
        <v>477.79399999999998</v>
      </c>
      <c r="D5" s="117">
        <v>1406.105</v>
      </c>
      <c r="E5" s="117">
        <v>884.30399999999997</v>
      </c>
      <c r="F5" s="118">
        <f>E5-G5-H5</f>
        <v>660.03599999999994</v>
      </c>
      <c r="G5" s="131">
        <v>170</v>
      </c>
      <c r="H5" s="131">
        <v>54.268000000000001</v>
      </c>
      <c r="I5" s="118">
        <f>G5+H5</f>
        <v>224.268</v>
      </c>
      <c r="J5" s="118"/>
    </row>
    <row r="6" spans="1:21" x14ac:dyDescent="0.25">
      <c r="A6" s="115">
        <v>2009</v>
      </c>
      <c r="B6" s="116">
        <v>2562.9319999999998</v>
      </c>
      <c r="C6" s="117">
        <v>462.74900000000002</v>
      </c>
      <c r="D6" s="117">
        <v>1180.279</v>
      </c>
      <c r="E6" s="117">
        <v>919.83100000000002</v>
      </c>
      <c r="F6" s="118">
        <v>615.05400000000009</v>
      </c>
      <c r="G6" s="131">
        <v>242.47900000000001</v>
      </c>
      <c r="H6" s="131">
        <v>62.521000000000001</v>
      </c>
      <c r="I6" s="118">
        <v>304.77699999999999</v>
      </c>
      <c r="J6" s="118"/>
    </row>
    <row r="7" spans="1:21" x14ac:dyDescent="0.25">
      <c r="A7" s="115">
        <v>2010</v>
      </c>
      <c r="B7" s="116">
        <v>2519.9569999999999</v>
      </c>
      <c r="C7" s="117">
        <v>557.04300000000001</v>
      </c>
      <c r="D7" s="117">
        <v>1140.729</v>
      </c>
      <c r="E7" s="117">
        <v>822.15200000000004</v>
      </c>
      <c r="F7" s="118">
        <v>490.33500000000004</v>
      </c>
      <c r="G7" s="131">
        <v>259.62</v>
      </c>
      <c r="H7" s="131">
        <v>72.197000000000003</v>
      </c>
      <c r="I7" s="118">
        <v>331.81700000000001</v>
      </c>
      <c r="J7" s="118"/>
      <c r="L7" s="24"/>
      <c r="M7" s="24"/>
      <c r="N7" s="24"/>
      <c r="O7" s="24"/>
      <c r="P7" s="24"/>
      <c r="Q7" s="24"/>
      <c r="R7" s="24"/>
      <c r="S7" s="24"/>
      <c r="T7" s="24"/>
      <c r="U7" s="24"/>
    </row>
    <row r="8" spans="1:21" x14ac:dyDescent="0.25">
      <c r="A8" s="115">
        <v>2011</v>
      </c>
      <c r="B8" s="116">
        <v>2719</v>
      </c>
      <c r="C8" s="117">
        <v>678</v>
      </c>
      <c r="D8" s="117">
        <v>1093</v>
      </c>
      <c r="E8" s="117">
        <v>947</v>
      </c>
      <c r="F8" s="118">
        <v>592</v>
      </c>
      <c r="G8" s="131">
        <v>262.69900000000001</v>
      </c>
      <c r="H8" s="131">
        <v>92.263999999999996</v>
      </c>
      <c r="I8" s="118">
        <v>355</v>
      </c>
      <c r="J8" s="118"/>
      <c r="L8" s="104"/>
      <c r="M8" s="105"/>
      <c r="N8" s="105"/>
      <c r="O8" s="54"/>
      <c r="P8" s="106"/>
      <c r="Q8" s="106"/>
      <c r="R8" s="106"/>
      <c r="S8" s="106"/>
      <c r="T8" s="106"/>
      <c r="U8" s="24"/>
    </row>
    <row r="9" spans="1:21" x14ac:dyDescent="0.25">
      <c r="A9" s="115">
        <v>2012</v>
      </c>
      <c r="B9" s="116">
        <v>2738.0949999999998</v>
      </c>
      <c r="C9" s="117">
        <v>924.82500000000005</v>
      </c>
      <c r="D9" s="117">
        <v>900.67399999999998</v>
      </c>
      <c r="E9" s="117">
        <v>912.596</v>
      </c>
      <c r="F9" s="118">
        <v>589.12099999999998</v>
      </c>
      <c r="G9" s="118">
        <v>258.99921999999998</v>
      </c>
      <c r="H9" s="118">
        <v>64.474900000000005</v>
      </c>
      <c r="I9" s="118">
        <v>323.47500000000002</v>
      </c>
      <c r="J9" s="118"/>
      <c r="L9" s="104"/>
      <c r="M9" s="105"/>
      <c r="N9" s="105"/>
      <c r="O9" s="54"/>
      <c r="P9" s="106"/>
      <c r="Q9" s="106"/>
      <c r="R9" s="106"/>
      <c r="S9" s="106"/>
      <c r="T9" s="106"/>
      <c r="U9" s="24"/>
    </row>
    <row r="10" spans="1:21" x14ac:dyDescent="0.25">
      <c r="A10" s="115">
        <v>2013</v>
      </c>
      <c r="B10" s="116">
        <v>2682</v>
      </c>
      <c r="C10" s="117">
        <v>1137</v>
      </c>
      <c r="D10" s="117">
        <v>672</v>
      </c>
      <c r="E10" s="117">
        <v>872</v>
      </c>
      <c r="F10" s="118">
        <v>510</v>
      </c>
      <c r="G10" s="131">
        <v>277</v>
      </c>
      <c r="H10" s="131">
        <v>85</v>
      </c>
      <c r="I10" s="118">
        <v>362</v>
      </c>
      <c r="J10" s="118"/>
      <c r="L10" s="104"/>
      <c r="M10" s="105"/>
      <c r="N10" s="105"/>
      <c r="O10" s="54"/>
      <c r="P10" s="106"/>
      <c r="Q10" s="106"/>
      <c r="R10" s="106"/>
      <c r="S10" s="106"/>
      <c r="T10" s="106"/>
      <c r="U10" s="24"/>
    </row>
    <row r="11" spans="1:21" x14ac:dyDescent="0.25">
      <c r="A11" s="115">
        <v>2014</v>
      </c>
      <c r="B11" s="116">
        <v>2629.8789999999999</v>
      </c>
      <c r="C11" s="117">
        <v>1315.82</v>
      </c>
      <c r="D11" s="117">
        <v>457.733</v>
      </c>
      <c r="E11" s="117">
        <v>856.32600000000002</v>
      </c>
      <c r="F11" s="118">
        <v>474.33</v>
      </c>
      <c r="G11" s="131">
        <v>272.74900000000002</v>
      </c>
      <c r="H11" s="131">
        <v>109.247</v>
      </c>
      <c r="I11" s="118">
        <v>381.99600000000004</v>
      </c>
      <c r="J11" s="118"/>
      <c r="L11" s="24"/>
      <c r="M11" s="24"/>
      <c r="N11" s="24"/>
      <c r="O11" s="24"/>
      <c r="P11" s="24"/>
      <c r="Q11" s="24"/>
      <c r="R11" s="24"/>
      <c r="S11" s="24"/>
      <c r="T11" s="24"/>
      <c r="U11" s="24"/>
    </row>
    <row r="12" spans="1:21" x14ac:dyDescent="0.25">
      <c r="A12" s="119" t="s">
        <v>1</v>
      </c>
      <c r="B12" s="116">
        <v>2738.28</v>
      </c>
      <c r="C12" s="117">
        <v>1312.18</v>
      </c>
      <c r="D12" s="117">
        <v>314.762</v>
      </c>
      <c r="E12" s="117">
        <v>1111.338</v>
      </c>
      <c r="F12" s="118">
        <f>E12-I12</f>
        <v>770.30600000000004</v>
      </c>
      <c r="G12" s="131">
        <v>214.416</v>
      </c>
      <c r="H12" s="131">
        <v>126.584</v>
      </c>
      <c r="I12" s="118">
        <v>341.03199999999998</v>
      </c>
      <c r="J12" s="118"/>
      <c r="L12" s="24"/>
      <c r="M12" s="24"/>
      <c r="N12" s="24"/>
      <c r="O12" s="24"/>
      <c r="P12" s="24"/>
      <c r="Q12" s="24"/>
      <c r="R12" s="24"/>
      <c r="S12" s="24"/>
      <c r="T12" s="24"/>
      <c r="U12" s="24"/>
    </row>
    <row r="13" spans="1:21" x14ac:dyDescent="0.25">
      <c r="A13" s="115">
        <v>2016</v>
      </c>
      <c r="B13" s="116">
        <v>2767.931</v>
      </c>
      <c r="C13" s="117">
        <v>1514.83</v>
      </c>
      <c r="D13" s="117">
        <v>89.534999999999997</v>
      </c>
      <c r="E13" s="117">
        <v>1163.566</v>
      </c>
      <c r="F13" s="118">
        <v>808.30799999999999</v>
      </c>
      <c r="G13" s="131">
        <v>225.678</v>
      </c>
      <c r="H13" s="131">
        <v>129.322</v>
      </c>
      <c r="I13" s="118">
        <v>355.25799999999998</v>
      </c>
      <c r="J13" s="118"/>
      <c r="L13" s="24"/>
      <c r="M13" s="24"/>
      <c r="N13" s="24"/>
      <c r="O13" s="24"/>
      <c r="P13" s="24"/>
      <c r="Q13" s="24"/>
      <c r="R13" s="24"/>
      <c r="S13" s="24"/>
      <c r="T13" s="24"/>
      <c r="U13" s="24"/>
    </row>
    <row r="14" spans="1:21" x14ac:dyDescent="0.25">
      <c r="A14" s="115">
        <v>2017</v>
      </c>
      <c r="B14" s="116">
        <v>2811.5880000000002</v>
      </c>
      <c r="C14" s="117">
        <v>1645.5540000000001</v>
      </c>
      <c r="D14" s="117">
        <v>25.902000000000001</v>
      </c>
      <c r="E14" s="117">
        <v>1140.1320000000001</v>
      </c>
      <c r="F14" s="118">
        <v>770.96</v>
      </c>
      <c r="G14" s="131">
        <v>238.69300000000001</v>
      </c>
      <c r="H14" s="131">
        <v>130.47999999999999</v>
      </c>
      <c r="I14" s="118">
        <v>369.17200000000003</v>
      </c>
      <c r="J14" s="118"/>
    </row>
    <row r="15" spans="1:21" x14ac:dyDescent="0.25">
      <c r="A15" s="115">
        <v>2018</v>
      </c>
      <c r="B15" s="116">
        <v>3041.0819999999999</v>
      </c>
      <c r="C15" s="117">
        <v>1732.451</v>
      </c>
      <c r="D15" s="117">
        <v>22.920999999999999</v>
      </c>
      <c r="E15" s="117">
        <v>1285.711</v>
      </c>
      <c r="F15" s="118">
        <v>885.97199999999998</v>
      </c>
      <c r="G15" s="131">
        <v>177.92599999999999</v>
      </c>
      <c r="H15" s="131">
        <v>221.81299999999999</v>
      </c>
      <c r="I15" s="118">
        <v>399.73899999999998</v>
      </c>
      <c r="J15" s="118"/>
    </row>
    <row r="16" spans="1:21" x14ac:dyDescent="0.25">
      <c r="A16" s="115">
        <v>2019</v>
      </c>
      <c r="B16" s="116">
        <v>3122.7049999999999</v>
      </c>
      <c r="C16" s="117">
        <v>1735.1089999999999</v>
      </c>
      <c r="D16" s="117">
        <v>30.369</v>
      </c>
      <c r="E16" s="117">
        <v>1357.2270000000001</v>
      </c>
      <c r="F16" s="118">
        <v>915.67200000000003</v>
      </c>
      <c r="G16" s="131">
        <v>255.92699999999999</v>
      </c>
      <c r="H16" s="131">
        <v>185.62799999999999</v>
      </c>
      <c r="I16" s="118">
        <v>441.55500000000001</v>
      </c>
      <c r="J16" s="118"/>
      <c r="P16" s="107"/>
    </row>
    <row r="17" spans="1:13" x14ac:dyDescent="0.25">
      <c r="A17" s="115">
        <v>2020</v>
      </c>
      <c r="B17" s="116">
        <v>3376.7919999999999</v>
      </c>
      <c r="C17" s="117">
        <v>1931.9739999999999</v>
      </c>
      <c r="D17" s="117">
        <v>20.537999999999997</v>
      </c>
      <c r="E17" s="117">
        <v>1424.28</v>
      </c>
      <c r="F17" s="118">
        <v>980.09400000000005</v>
      </c>
      <c r="G17" s="131">
        <v>252.233</v>
      </c>
      <c r="H17" s="131">
        <v>191.953</v>
      </c>
      <c r="I17" s="118">
        <v>444.18600000000004</v>
      </c>
      <c r="J17" s="118"/>
    </row>
    <row r="18" spans="1:13" x14ac:dyDescent="0.25">
      <c r="A18" s="115">
        <v>2021</v>
      </c>
      <c r="B18" s="116">
        <v>3492.01</v>
      </c>
      <c r="C18" s="117">
        <v>2103.2240000000002</v>
      </c>
      <c r="D18" s="117">
        <v>20.587</v>
      </c>
      <c r="E18" s="117">
        <v>1368.1990000000001</v>
      </c>
      <c r="F18" s="118">
        <v>940.81200000000001</v>
      </c>
      <c r="G18" s="131">
        <v>194.905</v>
      </c>
      <c r="H18" s="131">
        <v>232.482</v>
      </c>
      <c r="I18" s="118">
        <v>427.387</v>
      </c>
      <c r="J18" s="118"/>
      <c r="K18" s="161"/>
    </row>
    <row r="19" spans="1:13" x14ac:dyDescent="0.25">
      <c r="A19" s="204">
        <v>2022</v>
      </c>
      <c r="B19" s="205">
        <v>2898.0430000000001</v>
      </c>
      <c r="C19" s="206">
        <v>1604.394</v>
      </c>
      <c r="D19" s="206">
        <v>27.606999999999999</v>
      </c>
      <c r="E19" s="206">
        <f>1257.747+J19</f>
        <v>1266.0420000000001</v>
      </c>
      <c r="F19" s="207">
        <v>837.69500000000005</v>
      </c>
      <c r="G19" s="208">
        <v>182.988</v>
      </c>
      <c r="H19" s="208">
        <v>245.35900000000001</v>
      </c>
      <c r="I19" s="207">
        <v>428.34699999999998</v>
      </c>
      <c r="J19" s="207">
        <v>8.2949999999999999</v>
      </c>
      <c r="K19" s="161"/>
    </row>
    <row r="20" spans="1:13" x14ac:dyDescent="0.25">
      <c r="A20" s="204">
        <v>2023</v>
      </c>
      <c r="B20" s="205">
        <v>2612.3020000000001</v>
      </c>
      <c r="C20" s="206">
        <v>1409.6959999999999</v>
      </c>
      <c r="D20" s="206">
        <f>12.634+20.215</f>
        <v>32.849000000000004</v>
      </c>
      <c r="E20" s="206">
        <f>SUM(F20,I20,J20)</f>
        <v>1174.1590000000001</v>
      </c>
      <c r="F20" s="207">
        <v>758.38</v>
      </c>
      <c r="G20" s="208">
        <v>171.072</v>
      </c>
      <c r="H20" s="208">
        <v>240.30500000000001</v>
      </c>
      <c r="I20" s="207">
        <v>411.37700000000001</v>
      </c>
      <c r="J20" s="207">
        <v>4.4020000000000001</v>
      </c>
      <c r="K20" s="161"/>
    </row>
    <row r="21" spans="1:13" x14ac:dyDescent="0.25">
      <c r="A21" s="204">
        <v>2024</v>
      </c>
      <c r="B21" s="205">
        <v>2570</v>
      </c>
      <c r="C21" s="206">
        <v>1307.2380000000001</v>
      </c>
      <c r="D21" s="206">
        <f>9.725+21.115</f>
        <v>30.839999999999996</v>
      </c>
      <c r="E21" s="206">
        <f>SUM(F21,I21,J21)</f>
        <v>1239.6519999999998</v>
      </c>
      <c r="F21" s="207">
        <v>772.18399999999997</v>
      </c>
      <c r="G21" s="208"/>
      <c r="H21" s="208"/>
      <c r="I21" s="207">
        <v>459.99299999999999</v>
      </c>
      <c r="J21" s="207">
        <v>7.4749999999999996</v>
      </c>
      <c r="K21" s="161"/>
    </row>
    <row r="22" spans="1:13" x14ac:dyDescent="0.25">
      <c r="A22" s="120"/>
      <c r="B22" s="121"/>
      <c r="C22" s="122"/>
      <c r="D22" s="122"/>
      <c r="E22" s="122"/>
      <c r="F22" s="123"/>
      <c r="G22" s="123"/>
      <c r="H22" s="123"/>
      <c r="I22" s="123"/>
      <c r="J22" s="123"/>
    </row>
    <row r="23" spans="1:13" ht="20.25" thickBot="1" x14ac:dyDescent="0.35">
      <c r="A23" s="214" t="s">
        <v>30</v>
      </c>
      <c r="B23" s="214"/>
      <c r="C23" s="214"/>
      <c r="D23" s="214"/>
      <c r="E23" s="214"/>
      <c r="F23" s="214"/>
      <c r="G23" s="214"/>
      <c r="H23" s="214"/>
      <c r="I23" s="214"/>
      <c r="J23" s="215"/>
    </row>
    <row r="24" spans="1:13" s="73" customFormat="1" ht="31.5" customHeight="1" thickTop="1" x14ac:dyDescent="0.25">
      <c r="A24" s="168" t="s">
        <v>9</v>
      </c>
      <c r="B24" s="169"/>
      <c r="C24" s="170" t="s">
        <v>18</v>
      </c>
      <c r="D24" s="165" t="s">
        <v>20</v>
      </c>
      <c r="E24" s="165" t="s">
        <v>19</v>
      </c>
      <c r="F24" s="166" t="s">
        <v>21</v>
      </c>
      <c r="G24" s="166" t="s">
        <v>22</v>
      </c>
      <c r="H24" s="166" t="s">
        <v>23</v>
      </c>
      <c r="I24" s="166" t="s">
        <v>24</v>
      </c>
      <c r="J24" s="167" t="s">
        <v>25</v>
      </c>
      <c r="K24" s="152"/>
      <c r="L24" s="149"/>
      <c r="M24" s="148"/>
    </row>
    <row r="25" spans="1:13" x14ac:dyDescent="0.25">
      <c r="A25" s="124">
        <v>2006</v>
      </c>
      <c r="B25" s="125"/>
      <c r="C25" s="126">
        <v>8.5505195739720339</v>
      </c>
      <c r="D25" s="127">
        <v>57.840222975096069</v>
      </c>
      <c r="E25" s="127">
        <v>33.609257450931906</v>
      </c>
      <c r="F25" s="127">
        <v>24.412919294599348</v>
      </c>
      <c r="G25" s="128">
        <v>7.5765996144010774</v>
      </c>
      <c r="H25" s="128">
        <v>1.6197385419314794</v>
      </c>
      <c r="I25" s="127">
        <v>9.1963381563325584</v>
      </c>
      <c r="J25" s="142"/>
      <c r="K25" s="153"/>
      <c r="L25" s="150"/>
      <c r="M25" s="88"/>
    </row>
    <row r="26" spans="1:13" x14ac:dyDescent="0.25">
      <c r="A26" s="124">
        <v>2007</v>
      </c>
      <c r="B26" s="125"/>
      <c r="C26" s="126">
        <v>11.602224815863513</v>
      </c>
      <c r="D26" s="127">
        <v>52.760271529818858</v>
      </c>
      <c r="E26" s="127">
        <v>35.637503654317626</v>
      </c>
      <c r="F26" s="127">
        <v>24.245528274137747</v>
      </c>
      <c r="G26" s="128">
        <v>9.6451554776632413</v>
      </c>
      <c r="H26" s="128">
        <v>1.7468199025166375</v>
      </c>
      <c r="I26" s="127">
        <v>11.391975380179877</v>
      </c>
      <c r="J26" s="142"/>
      <c r="K26" s="153"/>
      <c r="L26" s="150"/>
      <c r="M26" s="88"/>
    </row>
    <row r="27" spans="1:13" x14ac:dyDescent="0.25">
      <c r="A27" s="124">
        <v>2008</v>
      </c>
      <c r="B27" s="125"/>
      <c r="C27" s="126">
        <v>17.260078108433522</v>
      </c>
      <c r="D27" s="127">
        <v>50.794865838957627</v>
      </c>
      <c r="E27" s="127">
        <v>31.945056052608855</v>
      </c>
      <c r="F27" s="127">
        <v>23.843482576964188</v>
      </c>
      <c r="G27" s="132">
        <v>6.141168115199644</v>
      </c>
      <c r="H27" s="132">
        <v>1.9604053604450253</v>
      </c>
      <c r="I27" s="127">
        <v>8.1015734756446687</v>
      </c>
      <c r="J27" s="142"/>
      <c r="K27" s="153"/>
      <c r="L27" s="150"/>
      <c r="M27" s="88"/>
    </row>
    <row r="28" spans="1:13" x14ac:dyDescent="0.25">
      <c r="A28" s="124">
        <v>2009</v>
      </c>
      <c r="B28" s="125"/>
      <c r="C28" s="126">
        <v>18.055453675712037</v>
      </c>
      <c r="D28" s="127">
        <v>46.051904615495069</v>
      </c>
      <c r="E28" s="127">
        <v>35.889793408486845</v>
      </c>
      <c r="F28" s="127">
        <v>23.998061595079392</v>
      </c>
      <c r="G28" s="132">
        <f>G6/B6*100</f>
        <v>9.4610001357819886</v>
      </c>
      <c r="H28" s="132">
        <f>H6/B6*100</f>
        <v>2.4394326497932837</v>
      </c>
      <c r="I28" s="127">
        <v>11.891731813407457</v>
      </c>
      <c r="J28" s="142"/>
      <c r="K28" s="153"/>
      <c r="L28" s="150"/>
      <c r="M28" s="88"/>
    </row>
    <row r="29" spans="1:13" x14ac:dyDescent="0.25">
      <c r="A29" s="124">
        <v>2010</v>
      </c>
      <c r="B29" s="125"/>
      <c r="C29" s="126">
        <v>22.105258145277876</v>
      </c>
      <c r="D29" s="127">
        <v>45.267796236205619</v>
      </c>
      <c r="E29" s="127">
        <v>32.625636072361559</v>
      </c>
      <c r="F29" s="127">
        <v>19.458070117863123</v>
      </c>
      <c r="G29" s="132">
        <v>10.30255674997629</v>
      </c>
      <c r="H29" s="132">
        <v>2.8650092045221407</v>
      </c>
      <c r="I29" s="127">
        <v>13.16756595449843</v>
      </c>
      <c r="J29" s="142"/>
      <c r="K29" s="153"/>
      <c r="L29" s="150"/>
      <c r="M29" s="88"/>
    </row>
    <row r="30" spans="1:13" x14ac:dyDescent="0.25">
      <c r="A30" s="124">
        <v>2011</v>
      </c>
      <c r="B30" s="125"/>
      <c r="C30" s="126">
        <v>24.93563810224347</v>
      </c>
      <c r="D30" s="127">
        <v>40.198602427362999</v>
      </c>
      <c r="E30" s="127">
        <v>34.828981243104081</v>
      </c>
      <c r="F30" s="127">
        <v>21.772710555351232</v>
      </c>
      <c r="G30" s="132">
        <v>9.6616035307098205</v>
      </c>
      <c r="H30" s="132">
        <v>3.3933063626333206</v>
      </c>
      <c r="I30" s="127">
        <v>13.05627068775285</v>
      </c>
      <c r="J30" s="142"/>
      <c r="K30" s="153"/>
      <c r="L30" s="150"/>
      <c r="M30" s="88"/>
    </row>
    <row r="31" spans="1:13" x14ac:dyDescent="0.25">
      <c r="A31" s="124">
        <v>2012</v>
      </c>
      <c r="B31" s="125"/>
      <c r="C31" s="129">
        <v>33.776220328366989</v>
      </c>
      <c r="D31" s="128">
        <v>32.894183729929019</v>
      </c>
      <c r="E31" s="127">
        <v>33.329595941704</v>
      </c>
      <c r="F31" s="127">
        <v>21.515725349193509</v>
      </c>
      <c r="G31" s="128">
        <v>9.4591027703567629</v>
      </c>
      <c r="H31" s="128">
        <v>2.3547356830204946</v>
      </c>
      <c r="I31" s="128">
        <v>11.813870592510488</v>
      </c>
      <c r="J31" s="143"/>
      <c r="K31" s="153"/>
      <c r="L31" s="151"/>
      <c r="M31" s="88"/>
    </row>
    <row r="32" spans="1:13" x14ac:dyDescent="0.25">
      <c r="A32" s="124">
        <v>2013</v>
      </c>
      <c r="B32" s="125"/>
      <c r="C32" s="129">
        <v>42.393736017897091</v>
      </c>
      <c r="D32" s="128">
        <v>25.055928411633111</v>
      </c>
      <c r="E32" s="127">
        <v>32.513049962714391</v>
      </c>
      <c r="F32" s="127">
        <v>19.015659955257274</v>
      </c>
      <c r="G32" s="132">
        <v>10.328113348247577</v>
      </c>
      <c r="H32" s="132">
        <v>3.1692766592095452</v>
      </c>
      <c r="I32" s="128">
        <v>13.497390007457122</v>
      </c>
      <c r="J32" s="143"/>
      <c r="K32" s="153"/>
      <c r="L32" s="151"/>
      <c r="M32" s="88"/>
    </row>
    <row r="33" spans="1:13" x14ac:dyDescent="0.25">
      <c r="A33" s="124">
        <v>2014</v>
      </c>
      <c r="B33" s="125"/>
      <c r="C33" s="129">
        <v>50.033480627815955</v>
      </c>
      <c r="D33" s="128">
        <v>17.405097344782781</v>
      </c>
      <c r="E33" s="127">
        <v>32.561422027401257</v>
      </c>
      <c r="F33" s="127">
        <v>18.036191018674245</v>
      </c>
      <c r="G33" s="132">
        <v>10.371161562946433</v>
      </c>
      <c r="H33" s="132">
        <v>4.1540694457805856</v>
      </c>
      <c r="I33" s="128">
        <v>14.525231008727019</v>
      </c>
      <c r="J33" s="143"/>
      <c r="K33" s="153"/>
      <c r="L33" s="151"/>
      <c r="M33" s="88"/>
    </row>
    <row r="34" spans="1:13" x14ac:dyDescent="0.25">
      <c r="A34" s="130" t="s">
        <v>1</v>
      </c>
      <c r="B34" s="125"/>
      <c r="C34" s="129">
        <v>47.919862103218072</v>
      </c>
      <c r="D34" s="128">
        <v>11.494879997662766</v>
      </c>
      <c r="E34" s="128">
        <v>40.585257899119149</v>
      </c>
      <c r="F34" s="127">
        <v>28.131016550535371</v>
      </c>
      <c r="G34" s="132">
        <f>G12/B12*100</f>
        <v>7.8303168412288002</v>
      </c>
      <c r="H34" s="132">
        <f>H12/B12*100</f>
        <v>4.6227558905590369</v>
      </c>
      <c r="I34" s="128">
        <v>12.45424134858378</v>
      </c>
      <c r="J34" s="143"/>
      <c r="K34" s="153"/>
      <c r="L34" s="151"/>
      <c r="M34" s="88"/>
    </row>
    <row r="35" spans="1:13" x14ac:dyDescent="0.25">
      <c r="A35" s="124">
        <v>2016</v>
      </c>
      <c r="B35" s="125"/>
      <c r="C35" s="129">
        <v>54.727881583753344</v>
      </c>
      <c r="D35" s="128">
        <v>3.2347265881989107</v>
      </c>
      <c r="E35" s="128">
        <v>42.037391828047738</v>
      </c>
      <c r="F35" s="127">
        <v>29.202606567866034</v>
      </c>
      <c r="G35" s="132">
        <f>G13/B13*100</f>
        <v>8.1533101800586785</v>
      </c>
      <c r="H35" s="132">
        <f>H13/B13*100</f>
        <v>4.6721540385219136</v>
      </c>
      <c r="I35" s="128">
        <v>12.834785260181702</v>
      </c>
      <c r="J35" s="143"/>
      <c r="K35" s="153"/>
      <c r="L35" s="151"/>
      <c r="M35" s="88"/>
    </row>
    <row r="36" spans="1:13" x14ac:dyDescent="0.25">
      <c r="A36" s="124">
        <v>2017</v>
      </c>
      <c r="B36" s="125"/>
      <c r="C36" s="129">
        <v>58.527565205143851</v>
      </c>
      <c r="D36" s="128">
        <v>0.92125873349864906</v>
      </c>
      <c r="E36" s="128">
        <v>40.551176061357495</v>
      </c>
      <c r="F36" s="127">
        <v>27.420802763420525</v>
      </c>
      <c r="G36" s="132">
        <v>8.4896151214189288</v>
      </c>
      <c r="H36" s="132">
        <v>4.6407937436068147</v>
      </c>
      <c r="I36" s="128">
        <v>13.130373297936968</v>
      </c>
      <c r="J36" s="143"/>
      <c r="K36" s="153"/>
      <c r="L36" s="151"/>
      <c r="M36" s="88"/>
    </row>
    <row r="37" spans="1:13" x14ac:dyDescent="0.25">
      <c r="A37" s="124">
        <v>2018</v>
      </c>
      <c r="B37" s="125"/>
      <c r="C37" s="129">
        <v>56.968243539634912</v>
      </c>
      <c r="D37" s="128">
        <v>0.75371200118905046</v>
      </c>
      <c r="E37" s="128">
        <v>42.278077342209123</v>
      </c>
      <c r="F37" s="127">
        <v>29.133446582499257</v>
      </c>
      <c r="G37" s="132">
        <v>5.8507465434999784</v>
      </c>
      <c r="H37" s="132">
        <v>7.2938842162098876</v>
      </c>
      <c r="I37" s="128">
        <v>13.144630759709866</v>
      </c>
      <c r="J37" s="143"/>
      <c r="K37" s="153"/>
      <c r="L37" s="151"/>
      <c r="M37" s="88"/>
    </row>
    <row r="38" spans="1:13" x14ac:dyDescent="0.25">
      <c r="A38" s="124">
        <v>2019</v>
      </c>
      <c r="B38" s="125"/>
      <c r="C38" s="129">
        <v>55.564294417820449</v>
      </c>
      <c r="D38" s="128">
        <v>0.97252222031860203</v>
      </c>
      <c r="E38" s="128">
        <v>43.463183361860949</v>
      </c>
      <c r="F38" s="127">
        <v>29.323038839723896</v>
      </c>
      <c r="G38" s="132">
        <v>8.1956829095287578</v>
      </c>
      <c r="H38" s="132">
        <v>5.9444616126082988</v>
      </c>
      <c r="I38" s="128">
        <v>14.140144522137058</v>
      </c>
      <c r="J38" s="143"/>
      <c r="K38" s="153"/>
      <c r="L38" s="151"/>
      <c r="M38" s="88"/>
    </row>
    <row r="39" spans="1:13" x14ac:dyDescent="0.25">
      <c r="A39" s="101">
        <v>2020</v>
      </c>
      <c r="B39" s="16"/>
      <c r="C39" s="103">
        <v>57.213295932944639</v>
      </c>
      <c r="D39" s="99">
        <v>0.60821039613929428</v>
      </c>
      <c r="E39" s="99">
        <v>42.178493670916069</v>
      </c>
      <c r="F39" s="98">
        <v>29.024411334781654</v>
      </c>
      <c r="G39" s="133">
        <v>7.4696042871459065</v>
      </c>
      <c r="H39" s="133">
        <v>5.6844780489885078</v>
      </c>
      <c r="I39" s="98">
        <v>13.154082336134415</v>
      </c>
      <c r="J39" s="144"/>
      <c r="K39" s="153"/>
      <c r="L39" s="150"/>
      <c r="M39" s="88"/>
    </row>
    <row r="40" spans="1:13" x14ac:dyDescent="0.25">
      <c r="A40" s="101">
        <v>2021</v>
      </c>
      <c r="B40" s="16"/>
      <c r="C40" s="103">
        <v>60.229609880842276</v>
      </c>
      <c r="D40" s="99">
        <v>0.58954584895232254</v>
      </c>
      <c r="E40" s="99">
        <v>39.180844270205412</v>
      </c>
      <c r="F40" s="98">
        <v>26.941847245569168</v>
      </c>
      <c r="G40" s="133">
        <v>5.5814559523025418</v>
      </c>
      <c r="H40" s="133">
        <v>6.6575410723336992</v>
      </c>
      <c r="I40" s="98">
        <v>12.238997024636241</v>
      </c>
      <c r="J40" s="144"/>
      <c r="K40" s="153"/>
      <c r="L40" s="150"/>
      <c r="M40" s="88"/>
    </row>
    <row r="41" spans="1:13" x14ac:dyDescent="0.25">
      <c r="A41" s="109">
        <v>2022</v>
      </c>
      <c r="B41" s="108"/>
      <c r="C41" s="110">
        <v>55.361290360425997</v>
      </c>
      <c r="D41" s="111">
        <v>0.95260836364401758</v>
      </c>
      <c r="E41" s="111">
        <v>43.972328912994044</v>
      </c>
      <c r="F41" s="111">
        <v>28.905540739043602</v>
      </c>
      <c r="G41" s="134">
        <v>6.314192025446137</v>
      </c>
      <c r="H41" s="134">
        <v>8.4663685114403062</v>
      </c>
      <c r="I41" s="111">
        <v>14.780560536886442</v>
      </c>
      <c r="J41" s="145">
        <v>0.28622763706404603</v>
      </c>
      <c r="K41" s="153"/>
      <c r="L41" s="150"/>
      <c r="M41" s="88"/>
    </row>
    <row r="42" spans="1:13" x14ac:dyDescent="0.25">
      <c r="A42" s="96">
        <v>2023</v>
      </c>
      <c r="B42" s="16"/>
      <c r="C42" s="99">
        <v>53.963745386253194</v>
      </c>
      <c r="D42" s="99">
        <v>1.2574732936697213</v>
      </c>
      <c r="E42" s="98">
        <v>44.947291699045515</v>
      </c>
      <c r="F42" s="98">
        <v>29.031099773303392</v>
      </c>
      <c r="G42" s="133">
        <v>6.5487068493612144</v>
      </c>
      <c r="H42" s="133">
        <v>9.1989746974124742</v>
      </c>
      <c r="I42" s="98">
        <v>15.747681546773688</v>
      </c>
      <c r="J42" s="146">
        <v>0.16851037896843474</v>
      </c>
      <c r="K42" s="153"/>
      <c r="L42" s="88"/>
      <c r="M42" s="88"/>
    </row>
    <row r="43" spans="1:13" x14ac:dyDescent="0.25">
      <c r="A43" s="136">
        <v>2024</v>
      </c>
      <c r="B43" s="16"/>
      <c r="C43" s="99">
        <v>50.865291828793779</v>
      </c>
      <c r="D43" s="98">
        <v>1.2</v>
      </c>
      <c r="E43" s="98">
        <v>48.23548638132295</v>
      </c>
      <c r="F43" s="98">
        <v>30.046070038910504</v>
      </c>
      <c r="G43" s="100"/>
      <c r="H43" s="100"/>
      <c r="I43" s="98">
        <v>17.898560311284044</v>
      </c>
      <c r="J43" s="216">
        <v>0.29085603112840464</v>
      </c>
      <c r="K43" s="153"/>
      <c r="L43" s="88"/>
      <c r="M43" s="88"/>
    </row>
    <row r="44" spans="1:13" ht="24" x14ac:dyDescent="0.25">
      <c r="A44" s="97" t="s">
        <v>26</v>
      </c>
      <c r="B44" s="16"/>
      <c r="C44" s="99"/>
      <c r="D44" s="99"/>
      <c r="E44" s="113">
        <v>55</v>
      </c>
      <c r="F44" s="99"/>
      <c r="G44" s="99"/>
      <c r="H44" s="99"/>
      <c r="I44" s="99"/>
      <c r="J44" s="147"/>
      <c r="K44" s="154"/>
      <c r="L44" s="88"/>
      <c r="M44" s="88"/>
    </row>
    <row r="45" spans="1:13" ht="24" x14ac:dyDescent="0.25">
      <c r="A45" s="97" t="s">
        <v>27</v>
      </c>
      <c r="B45" s="16"/>
      <c r="C45" s="102"/>
      <c r="D45" s="99"/>
      <c r="E45" s="113">
        <v>60</v>
      </c>
      <c r="F45" s="99"/>
      <c r="G45" s="99"/>
      <c r="H45" s="99"/>
      <c r="I45" s="99"/>
      <c r="J45" s="147"/>
      <c r="K45" s="154"/>
      <c r="L45" s="88"/>
      <c r="M45" s="88"/>
    </row>
    <row r="46" spans="1:13" ht="24" x14ac:dyDescent="0.25">
      <c r="A46" s="97" t="s">
        <v>28</v>
      </c>
      <c r="B46" s="16"/>
      <c r="C46" s="103"/>
      <c r="D46" s="98"/>
      <c r="E46" s="114">
        <v>65</v>
      </c>
      <c r="F46" s="98"/>
      <c r="G46" s="98"/>
      <c r="H46" s="98"/>
      <c r="I46" s="98"/>
      <c r="J46" s="144"/>
      <c r="K46" s="155"/>
      <c r="L46" s="88"/>
      <c r="M46" s="88"/>
    </row>
    <row r="47" spans="1:13" x14ac:dyDescent="0.25">
      <c r="A47" s="137" t="s">
        <v>29</v>
      </c>
      <c r="B47" s="138"/>
      <c r="K47" s="88"/>
      <c r="L47" s="88"/>
      <c r="M47" s="88"/>
    </row>
    <row r="48" spans="1:13" x14ac:dyDescent="0.25">
      <c r="A48" s="58"/>
    </row>
    <row r="49" spans="1:6" x14ac:dyDescent="0.25">
      <c r="A49" s="156" t="s">
        <v>3</v>
      </c>
      <c r="B49" s="156"/>
      <c r="C49" s="156"/>
      <c r="D49" s="36"/>
      <c r="E49" s="36"/>
      <c r="F49" s="36"/>
    </row>
    <row r="50" spans="1:6" x14ac:dyDescent="0.25">
      <c r="A50" s="176" t="s">
        <v>4</v>
      </c>
      <c r="B50" s="156"/>
      <c r="C50" s="156"/>
      <c r="D50" s="36"/>
      <c r="E50" s="36"/>
      <c r="F50" s="36"/>
    </row>
    <row r="51" spans="1:6" x14ac:dyDescent="0.25">
      <c r="A51" s="176" t="s">
        <v>46</v>
      </c>
      <c r="B51" s="156"/>
      <c r="C51" s="156"/>
      <c r="D51" s="36"/>
      <c r="E51" s="36"/>
      <c r="F51" s="36"/>
    </row>
    <row r="52" spans="1:6" x14ac:dyDescent="0.25">
      <c r="A52" s="176" t="s">
        <v>5</v>
      </c>
      <c r="B52" s="112" t="s">
        <v>6</v>
      </c>
      <c r="C52" s="156"/>
      <c r="D52" s="36"/>
      <c r="E52" s="36"/>
      <c r="F52" s="36"/>
    </row>
    <row r="53" spans="1:6" x14ac:dyDescent="0.25">
      <c r="A53" s="36"/>
      <c r="B53" s="112"/>
      <c r="D53" s="36"/>
      <c r="E53" s="36"/>
      <c r="F53" s="36"/>
    </row>
    <row r="54" spans="1:6" x14ac:dyDescent="0.25">
      <c r="A54" s="139" t="s">
        <v>7</v>
      </c>
      <c r="D54" s="36"/>
      <c r="E54" s="36"/>
      <c r="F54" s="36"/>
    </row>
  </sheetData>
  <mergeCells count="2">
    <mergeCell ref="A1:J1"/>
    <mergeCell ref="A23:J23"/>
  </mergeCells>
  <hyperlinks>
    <hyperlink ref="B52" r:id="rId1" display="https://www.stat.fi/tilasto/jate  " xr:uid="{DD334B79-832D-43CB-9127-43711001432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Q77"/>
  <sheetViews>
    <sheetView topLeftCell="A10" workbookViewId="0"/>
  </sheetViews>
  <sheetFormatPr defaultColWidth="9.140625" defaultRowHeight="15" x14ac:dyDescent="0.25"/>
  <cols>
    <col min="1" max="1" width="10.85546875" style="87" customWidth="1"/>
    <col min="2" max="2" width="18.28515625" style="87" customWidth="1"/>
    <col min="3" max="3" width="18.85546875" style="87" customWidth="1"/>
    <col min="4" max="4" width="15.28515625" style="87" customWidth="1"/>
    <col min="5" max="5" width="14.5703125" style="87" customWidth="1"/>
    <col min="6" max="16384" width="9.140625" style="87"/>
  </cols>
  <sheetData>
    <row r="1" spans="1:17" ht="20.25" thickBot="1" x14ac:dyDescent="0.35">
      <c r="A1" s="92" t="s">
        <v>52</v>
      </c>
      <c r="B1" s="92"/>
      <c r="C1" s="92"/>
      <c r="D1" s="92"/>
      <c r="E1" s="92"/>
      <c r="F1" s="92"/>
      <c r="G1" s="92"/>
      <c r="H1" s="92"/>
      <c r="I1" s="92"/>
      <c r="J1" s="92"/>
      <c r="K1" s="177"/>
      <c r="L1" s="177"/>
      <c r="M1" s="177"/>
      <c r="N1" s="177"/>
      <c r="O1" s="86"/>
      <c r="P1" s="86"/>
      <c r="Q1" s="86"/>
    </row>
    <row r="2" spans="1:17" ht="52.5" thickTop="1" x14ac:dyDescent="0.25">
      <c r="A2" s="173" t="s">
        <v>9</v>
      </c>
      <c r="B2" s="171" t="s">
        <v>31</v>
      </c>
      <c r="C2" s="172" t="s">
        <v>32</v>
      </c>
      <c r="D2" s="172" t="s">
        <v>33</v>
      </c>
      <c r="E2" s="172" t="s">
        <v>34</v>
      </c>
      <c r="F2" s="89"/>
      <c r="G2" s="75"/>
      <c r="H2" s="75"/>
      <c r="I2" s="75"/>
      <c r="J2" s="75"/>
      <c r="K2" s="75"/>
      <c r="L2" s="75"/>
      <c r="M2" s="76"/>
      <c r="N2" s="76"/>
      <c r="O2" s="88"/>
      <c r="P2" s="88"/>
      <c r="Q2" s="88"/>
    </row>
    <row r="3" spans="1:17" x14ac:dyDescent="0.25">
      <c r="A3" s="209">
        <v>2010</v>
      </c>
      <c r="B3" s="210">
        <v>212</v>
      </c>
      <c r="C3" s="210">
        <v>178</v>
      </c>
      <c r="D3" s="210">
        <v>103</v>
      </c>
      <c r="E3" s="210">
        <v>121</v>
      </c>
      <c r="F3" s="89"/>
      <c r="G3" s="75"/>
      <c r="H3" s="75"/>
      <c r="I3" s="75"/>
      <c r="J3" s="75"/>
      <c r="K3" s="75"/>
      <c r="L3" s="75"/>
      <c r="M3" s="76"/>
      <c r="N3" s="76"/>
      <c r="O3" s="88"/>
      <c r="P3" s="88"/>
      <c r="Q3" s="88"/>
    </row>
    <row r="4" spans="1:17" x14ac:dyDescent="0.25">
      <c r="A4" s="209">
        <v>2011</v>
      </c>
      <c r="B4" s="210">
        <v>203</v>
      </c>
      <c r="C4" s="210">
        <v>167</v>
      </c>
      <c r="D4" s="210">
        <v>126</v>
      </c>
      <c r="E4" s="210">
        <v>126</v>
      </c>
      <c r="F4" s="89"/>
      <c r="G4" s="75"/>
      <c r="H4" s="75"/>
      <c r="I4" s="75"/>
      <c r="J4" s="75"/>
      <c r="K4" s="75"/>
      <c r="L4" s="75"/>
      <c r="M4" s="76"/>
      <c r="N4" s="76"/>
      <c r="O4" s="88"/>
      <c r="P4" s="88"/>
      <c r="Q4" s="88"/>
    </row>
    <row r="5" spans="1:17" x14ac:dyDescent="0.25">
      <c r="A5" s="209">
        <v>2012</v>
      </c>
      <c r="B5" s="210">
        <v>166</v>
      </c>
      <c r="C5" s="210">
        <v>153</v>
      </c>
      <c r="D5" s="210">
        <v>171</v>
      </c>
      <c r="E5" s="210">
        <v>122</v>
      </c>
      <c r="F5" s="89"/>
      <c r="G5" s="75"/>
      <c r="H5" s="75"/>
      <c r="I5" s="75"/>
      <c r="J5" s="75"/>
      <c r="K5" s="75"/>
      <c r="L5" s="75"/>
      <c r="M5" s="76"/>
      <c r="N5" s="76"/>
      <c r="O5" s="88"/>
      <c r="P5" s="88"/>
      <c r="Q5" s="88"/>
    </row>
    <row r="6" spans="1:17" x14ac:dyDescent="0.25">
      <c r="A6" s="209">
        <v>2013</v>
      </c>
      <c r="B6" s="210">
        <v>124</v>
      </c>
      <c r="C6" s="210">
        <v>142</v>
      </c>
      <c r="D6" s="210">
        <v>209</v>
      </c>
      <c r="E6" s="210">
        <v>125</v>
      </c>
      <c r="F6" s="89"/>
      <c r="G6" s="75"/>
      <c r="H6" s="75"/>
      <c r="I6" s="75"/>
      <c r="J6" s="75"/>
      <c r="K6" s="75"/>
      <c r="L6" s="75"/>
      <c r="M6" s="76"/>
      <c r="N6" s="76"/>
      <c r="O6" s="88"/>
      <c r="P6" s="88"/>
      <c r="Q6" s="88"/>
    </row>
    <row r="7" spans="1:17" x14ac:dyDescent="0.25">
      <c r="A7" s="209">
        <v>2014</v>
      </c>
      <c r="B7" s="210">
        <v>84</v>
      </c>
      <c r="C7" s="210">
        <v>134</v>
      </c>
      <c r="D7" s="210">
        <v>241</v>
      </c>
      <c r="E7" s="210">
        <v>128</v>
      </c>
      <c r="F7" s="89"/>
      <c r="G7" s="75"/>
      <c r="H7" s="75"/>
      <c r="I7" s="75"/>
      <c r="J7" s="75"/>
      <c r="K7" s="75"/>
      <c r="L7" s="75"/>
      <c r="M7" s="76"/>
      <c r="N7" s="76"/>
      <c r="O7" s="88"/>
      <c r="P7" s="88"/>
      <c r="Q7" s="88"/>
    </row>
    <row r="8" spans="1:17" x14ac:dyDescent="0.25">
      <c r="A8" s="209">
        <v>2015</v>
      </c>
      <c r="B8" s="210">
        <v>57</v>
      </c>
      <c r="C8" s="210">
        <v>127</v>
      </c>
      <c r="D8" s="210">
        <v>239</v>
      </c>
      <c r="E8" s="210">
        <v>129</v>
      </c>
      <c r="F8" s="89"/>
      <c r="G8" s="75"/>
      <c r="H8" s="75"/>
      <c r="I8" s="75"/>
      <c r="J8" s="75"/>
      <c r="K8" s="75"/>
      <c r="L8" s="75"/>
      <c r="M8" s="76"/>
      <c r="N8" s="76"/>
    </row>
    <row r="9" spans="1:17" x14ac:dyDescent="0.25">
      <c r="A9" s="209">
        <v>2016</v>
      </c>
      <c r="B9" s="210">
        <v>16</v>
      </c>
      <c r="C9" s="210">
        <v>128</v>
      </c>
      <c r="D9" s="210">
        <v>276</v>
      </c>
      <c r="E9" s="210">
        <v>130</v>
      </c>
      <c r="F9" s="89"/>
      <c r="G9" s="75"/>
      <c r="H9" s="75"/>
      <c r="I9" s="75"/>
      <c r="J9" s="75"/>
      <c r="K9" s="75"/>
      <c r="L9" s="75"/>
      <c r="M9" s="76"/>
      <c r="N9" s="76"/>
    </row>
    <row r="10" spans="1:17" x14ac:dyDescent="0.25">
      <c r="A10" s="209">
        <v>2017</v>
      </c>
      <c r="B10" s="210">
        <v>5</v>
      </c>
      <c r="C10" s="210">
        <v>127</v>
      </c>
      <c r="D10" s="210">
        <v>299</v>
      </c>
      <c r="E10" s="210">
        <v>132</v>
      </c>
      <c r="F10" s="89"/>
      <c r="G10" s="75"/>
      <c r="H10" s="75"/>
      <c r="I10" s="75"/>
      <c r="J10" s="75"/>
      <c r="K10" s="75"/>
      <c r="L10" s="75"/>
      <c r="M10" s="76"/>
      <c r="N10" s="76"/>
    </row>
    <row r="11" spans="1:17" x14ac:dyDescent="0.25">
      <c r="A11" s="209">
        <v>2018</v>
      </c>
      <c r="B11" s="210">
        <v>4</v>
      </c>
      <c r="C11" s="210">
        <v>125</v>
      </c>
      <c r="D11" s="210">
        <v>314</v>
      </c>
      <c r="E11" s="210">
        <v>131</v>
      </c>
      <c r="F11" s="89"/>
      <c r="G11" s="75"/>
      <c r="H11" s="75"/>
      <c r="I11" s="75"/>
      <c r="J11" s="75"/>
      <c r="K11" s="75"/>
      <c r="L11" s="75"/>
      <c r="M11" s="76"/>
      <c r="N11" s="76"/>
    </row>
    <row r="12" spans="1:17" x14ac:dyDescent="0.25">
      <c r="A12" s="209">
        <v>2019</v>
      </c>
      <c r="B12" s="210">
        <v>5</v>
      </c>
      <c r="C12" s="210">
        <v>124</v>
      </c>
      <c r="D12" s="210">
        <v>314</v>
      </c>
      <c r="E12" s="210">
        <v>131</v>
      </c>
      <c r="F12" s="89"/>
      <c r="G12" s="75"/>
      <c r="H12" s="75"/>
      <c r="I12" s="75"/>
      <c r="J12" s="75"/>
      <c r="K12" s="75"/>
      <c r="L12" s="75"/>
      <c r="M12" s="76"/>
      <c r="N12" s="76"/>
    </row>
    <row r="13" spans="1:17" x14ac:dyDescent="0.25">
      <c r="A13" s="209">
        <v>2020</v>
      </c>
      <c r="B13" s="210">
        <v>3.2556331615584462</v>
      </c>
      <c r="C13" s="210">
        <v>122</v>
      </c>
      <c r="D13" s="210">
        <v>349.57867054297117</v>
      </c>
      <c r="E13" s="210">
        <v>138</v>
      </c>
      <c r="F13" s="89"/>
      <c r="G13" s="77"/>
      <c r="H13" s="78"/>
      <c r="I13" s="75"/>
      <c r="J13" s="75"/>
      <c r="K13" s="75"/>
      <c r="L13" s="75"/>
      <c r="M13" s="76"/>
      <c r="N13" s="89"/>
    </row>
    <row r="14" spans="1:17" x14ac:dyDescent="0.25">
      <c r="A14" s="209">
        <v>2021</v>
      </c>
      <c r="B14" s="210">
        <v>2.6132606712650013</v>
      </c>
      <c r="C14" s="210">
        <v>117</v>
      </c>
      <c r="D14" s="210">
        <v>380.17670825762616</v>
      </c>
      <c r="E14" s="210">
        <v>138</v>
      </c>
      <c r="F14" s="89"/>
      <c r="G14" s="77"/>
      <c r="H14" s="78"/>
      <c r="I14" s="75"/>
      <c r="J14" s="75"/>
      <c r="K14" s="75"/>
      <c r="L14" s="75"/>
      <c r="M14" s="76"/>
      <c r="N14" s="89"/>
    </row>
    <row r="15" spans="1:17" x14ac:dyDescent="0.25">
      <c r="A15" s="209">
        <v>2022</v>
      </c>
      <c r="B15" s="210">
        <v>1.9158981806156394</v>
      </c>
      <c r="C15" s="210">
        <v>117</v>
      </c>
      <c r="D15" s="210">
        <v>291.40002552134536</v>
      </c>
      <c r="E15" s="210">
        <v>131</v>
      </c>
      <c r="F15" s="89"/>
      <c r="G15" s="77"/>
      <c r="H15" s="78"/>
      <c r="I15" s="75"/>
      <c r="J15" s="75"/>
      <c r="K15" s="75"/>
      <c r="L15" s="75"/>
      <c r="M15" s="76"/>
      <c r="N15" s="89"/>
    </row>
    <row r="16" spans="1:17" x14ac:dyDescent="0.25">
      <c r="A16" s="209">
        <v>2023</v>
      </c>
      <c r="B16" s="210">
        <v>2.3704288354561891</v>
      </c>
      <c r="C16" s="210">
        <v>115</v>
      </c>
      <c r="D16" s="210">
        <v>255.16577796233341</v>
      </c>
      <c r="E16" s="210">
        <v>129</v>
      </c>
      <c r="F16" s="89"/>
      <c r="G16" s="77"/>
      <c r="H16" s="78"/>
      <c r="I16" s="75"/>
      <c r="J16" s="75"/>
      <c r="K16" s="75"/>
      <c r="L16" s="75"/>
      <c r="M16" s="76"/>
      <c r="N16" s="89"/>
    </row>
    <row r="17" spans="1:15" x14ac:dyDescent="0.25">
      <c r="A17" s="209">
        <v>2024</v>
      </c>
      <c r="B17" s="210">
        <v>1.7255234279949276</v>
      </c>
      <c r="C17" s="210"/>
      <c r="D17" s="210">
        <v>231.08734465873536</v>
      </c>
      <c r="E17" s="210"/>
      <c r="F17" s="89"/>
      <c r="G17" s="77"/>
      <c r="H17" s="78"/>
      <c r="I17" s="75"/>
      <c r="J17" s="75"/>
      <c r="K17" s="75"/>
      <c r="L17" s="75"/>
      <c r="M17" s="76"/>
      <c r="N17" s="89"/>
    </row>
    <row r="18" spans="1:15" x14ac:dyDescent="0.25">
      <c r="A18" s="180" t="s">
        <v>35</v>
      </c>
      <c r="B18" s="179"/>
      <c r="C18" s="179"/>
      <c r="D18" s="179"/>
      <c r="E18" s="179"/>
      <c r="F18" s="89"/>
      <c r="G18" s="77"/>
      <c r="H18" s="78"/>
      <c r="I18" s="75"/>
      <c r="J18" s="75"/>
      <c r="K18" s="75"/>
      <c r="L18" s="75"/>
      <c r="M18" s="76"/>
      <c r="N18" s="89"/>
    </row>
    <row r="19" spans="1:15" x14ac:dyDescent="0.25">
      <c r="A19" s="83"/>
      <c r="B19" s="91"/>
      <c r="C19" s="91"/>
      <c r="D19" s="91"/>
      <c r="E19" s="91"/>
      <c r="F19" s="84"/>
      <c r="G19" s="79"/>
      <c r="H19" s="78"/>
      <c r="I19" s="75"/>
      <c r="J19" s="75"/>
      <c r="K19" s="75"/>
      <c r="L19" s="75"/>
      <c r="M19" s="76"/>
      <c r="N19" s="76"/>
    </row>
    <row r="20" spans="1:15" x14ac:dyDescent="0.25">
      <c r="A20" s="156" t="s">
        <v>3</v>
      </c>
      <c r="B20" s="156"/>
      <c r="C20" s="156"/>
      <c r="D20" s="36"/>
      <c r="E20" s="158"/>
      <c r="F20" s="80"/>
      <c r="G20" s="80"/>
      <c r="H20" s="80"/>
      <c r="I20" s="80"/>
      <c r="J20" s="80"/>
      <c r="K20" s="80"/>
      <c r="L20" s="80"/>
      <c r="M20" s="76"/>
      <c r="N20" s="76"/>
    </row>
    <row r="21" spans="1:15" x14ac:dyDescent="0.25">
      <c r="A21" s="176" t="s">
        <v>4</v>
      </c>
      <c r="B21" s="156"/>
      <c r="C21" s="156"/>
      <c r="D21" s="36"/>
      <c r="E21"/>
      <c r="F21" s="75"/>
      <c r="H21" s="75"/>
      <c r="I21" s="75"/>
      <c r="J21" s="75"/>
      <c r="K21" s="75"/>
      <c r="L21" s="75"/>
      <c r="M21" s="76"/>
      <c r="N21" s="76"/>
    </row>
    <row r="22" spans="1:15" x14ac:dyDescent="0.25">
      <c r="A22" s="176" t="s">
        <v>46</v>
      </c>
      <c r="B22" s="156"/>
      <c r="C22" s="156"/>
      <c r="D22" s="36"/>
      <c r="E22"/>
      <c r="F22" s="75"/>
      <c r="H22" s="75"/>
      <c r="I22" s="75"/>
      <c r="J22" s="75"/>
      <c r="K22" s="75"/>
      <c r="L22" s="75"/>
      <c r="M22" s="76"/>
      <c r="N22" s="76"/>
    </row>
    <row r="23" spans="1:15" x14ac:dyDescent="0.25">
      <c r="A23" s="176" t="s">
        <v>5</v>
      </c>
      <c r="B23" s="112" t="s">
        <v>6</v>
      </c>
      <c r="C23" s="156"/>
      <c r="D23" s="36"/>
      <c r="E23"/>
      <c r="F23" s="75"/>
      <c r="H23" s="75"/>
      <c r="I23" s="75"/>
      <c r="J23" s="75"/>
      <c r="K23" s="75"/>
      <c r="L23" s="75"/>
      <c r="M23" s="76"/>
      <c r="N23" s="76"/>
    </row>
    <row r="24" spans="1:15" x14ac:dyDescent="0.25">
      <c r="A24" s="160"/>
      <c r="B24" s="75"/>
      <c r="C24" s="75"/>
      <c r="D24" s="75"/>
      <c r="E24" s="75"/>
      <c r="F24" s="75"/>
      <c r="G24" s="75"/>
      <c r="H24" s="75"/>
      <c r="I24" s="75"/>
      <c r="J24" s="75"/>
      <c r="K24" s="75"/>
      <c r="L24" s="75"/>
      <c r="M24" s="76"/>
      <c r="N24" s="76"/>
    </row>
    <row r="25" spans="1:15" x14ac:dyDescent="0.25">
      <c r="A25" s="160" t="s">
        <v>41</v>
      </c>
      <c r="B25" s="75"/>
      <c r="C25" s="75"/>
      <c r="D25" s="75"/>
      <c r="E25" s="75"/>
      <c r="F25" s="75"/>
      <c r="G25" s="75"/>
      <c r="H25" s="75"/>
      <c r="I25" s="75"/>
      <c r="J25" s="75"/>
      <c r="K25" s="75"/>
      <c r="L25" s="75"/>
      <c r="M25" s="76"/>
      <c r="N25" s="76"/>
    </row>
    <row r="26" spans="1:15" x14ac:dyDescent="0.25">
      <c r="A26" s="160" t="s">
        <v>5</v>
      </c>
      <c r="B26" s="159" t="s">
        <v>0</v>
      </c>
      <c r="C26" s="75"/>
      <c r="D26" s="75"/>
      <c r="E26" s="75"/>
      <c r="F26" s="75"/>
      <c r="G26" s="75"/>
      <c r="H26" s="75"/>
      <c r="I26" s="75"/>
      <c r="J26" s="75"/>
      <c r="K26" s="75"/>
      <c r="L26" s="75"/>
      <c r="M26" s="76"/>
      <c r="N26" s="76"/>
      <c r="O26" s="89"/>
    </row>
    <row r="27" spans="1:15" x14ac:dyDescent="0.25">
      <c r="A27" s="85"/>
      <c r="B27" s="75"/>
      <c r="C27" s="75"/>
      <c r="D27" s="75"/>
      <c r="E27" s="75"/>
      <c r="F27" s="75"/>
      <c r="G27" s="75"/>
      <c r="H27" s="75"/>
      <c r="I27" s="75"/>
      <c r="J27" s="75"/>
      <c r="K27" s="75"/>
      <c r="L27" s="75"/>
      <c r="M27" s="76"/>
      <c r="N27" s="76"/>
      <c r="O27" s="89"/>
    </row>
    <row r="28" spans="1:15" x14ac:dyDescent="0.25">
      <c r="A28" s="139" t="s">
        <v>7</v>
      </c>
      <c r="B28" s="75"/>
      <c r="C28" s="75"/>
      <c r="D28" s="75"/>
      <c r="E28" s="75"/>
      <c r="F28" s="75"/>
      <c r="G28" s="75"/>
      <c r="H28" s="75"/>
      <c r="I28" s="75"/>
      <c r="J28" s="75"/>
      <c r="K28" s="75"/>
      <c r="L28" s="75"/>
      <c r="M28" s="76"/>
      <c r="N28" s="76"/>
      <c r="O28" s="89"/>
    </row>
    <row r="29" spans="1:15" x14ac:dyDescent="0.25">
      <c r="A29" s="75"/>
      <c r="B29" s="82"/>
      <c r="C29" s="82"/>
      <c r="D29" s="82"/>
      <c r="E29" s="82"/>
      <c r="F29" s="82"/>
      <c r="G29" s="81"/>
      <c r="H29" s="82"/>
      <c r="I29" s="82"/>
      <c r="J29" s="82"/>
      <c r="K29" s="82"/>
      <c r="L29" s="82"/>
      <c r="M29" s="83"/>
      <c r="N29" s="90"/>
      <c r="O29" s="76"/>
    </row>
    <row r="30" spans="1:15" x14ac:dyDescent="0.25">
      <c r="B30" s="75"/>
      <c r="C30" s="75"/>
      <c r="D30" s="75"/>
      <c r="E30" s="75"/>
      <c r="F30" s="75"/>
      <c r="G30" s="75"/>
      <c r="H30" s="75"/>
      <c r="I30" s="75"/>
      <c r="J30" s="75"/>
      <c r="K30" s="75"/>
      <c r="L30" s="75"/>
      <c r="M30" s="76"/>
      <c r="N30" s="76"/>
      <c r="O30" s="76"/>
    </row>
    <row r="31" spans="1:15" x14ac:dyDescent="0.25">
      <c r="B31" s="75"/>
      <c r="C31" s="75"/>
      <c r="D31" s="75"/>
      <c r="E31" s="75"/>
      <c r="F31" s="75"/>
      <c r="G31" s="75"/>
      <c r="H31" s="75"/>
      <c r="I31" s="75"/>
      <c r="J31" s="75"/>
      <c r="K31" s="75"/>
      <c r="L31" s="75"/>
      <c r="M31" s="76"/>
      <c r="N31" s="76"/>
      <c r="O31" s="76"/>
    </row>
    <row r="32" spans="1:15" x14ac:dyDescent="0.25">
      <c r="B32" s="75"/>
      <c r="C32" s="75"/>
      <c r="D32" s="75"/>
      <c r="E32" s="75"/>
      <c r="F32" s="75"/>
      <c r="G32" s="75"/>
      <c r="H32" s="75"/>
      <c r="I32" s="75"/>
      <c r="J32" s="75"/>
      <c r="K32" s="75"/>
      <c r="L32" s="75"/>
      <c r="M32" s="76"/>
      <c r="N32" s="76"/>
      <c r="O32" s="76"/>
    </row>
    <row r="33" spans="2:15" x14ac:dyDescent="0.25">
      <c r="B33" s="75"/>
      <c r="C33" s="75"/>
      <c r="D33" s="75"/>
      <c r="E33" s="75"/>
      <c r="F33" s="75"/>
      <c r="G33" s="75"/>
      <c r="H33" s="75"/>
      <c r="I33" s="75"/>
      <c r="J33" s="75"/>
      <c r="K33" s="75"/>
      <c r="L33" s="75"/>
      <c r="M33" s="76"/>
      <c r="N33" s="76"/>
      <c r="O33" s="76"/>
    </row>
    <row r="34" spans="2:15" x14ac:dyDescent="0.25">
      <c r="B34" s="75"/>
      <c r="C34" s="75"/>
      <c r="D34" s="75"/>
      <c r="E34" s="75"/>
      <c r="F34" s="75"/>
      <c r="G34" s="75"/>
      <c r="H34" s="75"/>
      <c r="I34" s="75"/>
      <c r="J34" s="75"/>
      <c r="K34" s="75"/>
      <c r="L34" s="75"/>
      <c r="M34" s="76"/>
      <c r="N34" s="76"/>
      <c r="O34" s="76"/>
    </row>
    <row r="35" spans="2:15" x14ac:dyDescent="0.25">
      <c r="B35" s="75"/>
      <c r="C35" s="75"/>
      <c r="D35" s="75"/>
      <c r="E35" s="75"/>
      <c r="F35" s="75"/>
      <c r="G35" s="75"/>
      <c r="H35" s="75"/>
      <c r="I35" s="75"/>
      <c r="J35" s="75"/>
      <c r="K35" s="75"/>
      <c r="L35" s="75"/>
      <c r="M35" s="76"/>
      <c r="N35" s="76"/>
      <c r="O35" s="76"/>
    </row>
    <row r="36" spans="2:15" x14ac:dyDescent="0.25">
      <c r="B36" s="75"/>
      <c r="C36" s="75"/>
      <c r="D36" s="75"/>
      <c r="E36" s="75"/>
      <c r="F36" s="75"/>
      <c r="G36" s="75"/>
      <c r="H36" s="75"/>
      <c r="I36" s="75"/>
      <c r="J36" s="75"/>
      <c r="K36" s="75"/>
      <c r="L36" s="75"/>
      <c r="M36" s="76"/>
      <c r="N36" s="76"/>
      <c r="O36" s="76"/>
    </row>
    <row r="37" spans="2:15" x14ac:dyDescent="0.25">
      <c r="B37" s="75"/>
      <c r="C37" s="75"/>
      <c r="D37" s="75"/>
      <c r="E37" s="75"/>
      <c r="F37" s="75"/>
      <c r="G37" s="75"/>
      <c r="H37" s="75"/>
      <c r="I37" s="75"/>
      <c r="J37" s="75"/>
      <c r="K37" s="75"/>
      <c r="L37" s="75"/>
      <c r="M37" s="76"/>
      <c r="N37" s="76"/>
      <c r="O37" s="76"/>
    </row>
    <row r="38" spans="2:15" x14ac:dyDescent="0.25">
      <c r="B38" s="75"/>
      <c r="C38" s="75"/>
      <c r="D38" s="75"/>
      <c r="E38" s="75"/>
      <c r="F38" s="75"/>
      <c r="G38" s="75"/>
      <c r="H38" s="75"/>
      <c r="I38" s="75"/>
      <c r="J38" s="75"/>
      <c r="K38" s="75"/>
      <c r="L38" s="75"/>
      <c r="M38" s="76"/>
      <c r="N38" s="76"/>
      <c r="O38" s="76"/>
    </row>
    <row r="39" spans="2:15" x14ac:dyDescent="0.25">
      <c r="B39" s="75"/>
      <c r="C39" s="75"/>
      <c r="D39" s="75"/>
      <c r="E39" s="75"/>
      <c r="F39" s="75"/>
      <c r="G39" s="75"/>
      <c r="H39" s="75"/>
      <c r="I39" s="75"/>
      <c r="J39" s="75"/>
      <c r="K39" s="75"/>
      <c r="L39" s="75"/>
      <c r="M39" s="76"/>
      <c r="N39" s="76"/>
      <c r="O39" s="76"/>
    </row>
    <row r="40" spans="2:15" x14ac:dyDescent="0.25">
      <c r="B40" s="75"/>
      <c r="C40" s="75"/>
      <c r="D40" s="75"/>
      <c r="E40" s="75"/>
      <c r="F40" s="75"/>
      <c r="G40" s="75"/>
      <c r="H40" s="75"/>
      <c r="I40" s="75"/>
      <c r="J40" s="75"/>
      <c r="K40" s="75"/>
      <c r="L40" s="75"/>
      <c r="M40" s="76"/>
      <c r="N40" s="76"/>
      <c r="O40" s="76"/>
    </row>
    <row r="41" spans="2:15" x14ac:dyDescent="0.25">
      <c r="B41" s="75"/>
      <c r="C41" s="75"/>
      <c r="D41" s="75"/>
      <c r="E41" s="75"/>
      <c r="F41" s="75"/>
      <c r="G41" s="75"/>
      <c r="H41" s="75"/>
      <c r="I41" s="75"/>
      <c r="J41" s="75"/>
      <c r="K41" s="75"/>
      <c r="L41" s="75"/>
      <c r="M41" s="76"/>
      <c r="N41" s="76"/>
      <c r="O41" s="76"/>
    </row>
    <row r="42" spans="2:15" x14ac:dyDescent="0.25">
      <c r="B42" s="75"/>
      <c r="C42" s="75"/>
      <c r="D42" s="75"/>
      <c r="E42" s="75"/>
      <c r="F42" s="75"/>
      <c r="G42" s="75"/>
      <c r="H42" s="75"/>
      <c r="I42" s="75"/>
      <c r="J42" s="75"/>
      <c r="K42" s="75"/>
      <c r="L42" s="75"/>
      <c r="M42" s="76"/>
      <c r="N42" s="76"/>
      <c r="O42" s="76"/>
    </row>
    <row r="43" spans="2:15" x14ac:dyDescent="0.25">
      <c r="B43" s="75"/>
      <c r="C43" s="75"/>
      <c r="D43" s="75"/>
      <c r="E43" s="75"/>
      <c r="F43" s="75"/>
      <c r="G43" s="75"/>
      <c r="H43" s="75"/>
      <c r="I43" s="75"/>
      <c r="J43" s="75"/>
      <c r="K43" s="75"/>
      <c r="L43" s="75"/>
      <c r="M43" s="76"/>
      <c r="N43" s="76"/>
      <c r="O43" s="76"/>
    </row>
    <row r="44" spans="2:15" x14ac:dyDescent="0.25">
      <c r="B44" s="75"/>
      <c r="C44" s="75"/>
      <c r="D44" s="75"/>
      <c r="E44" s="75"/>
      <c r="F44" s="75"/>
      <c r="G44" s="75"/>
      <c r="H44" s="75"/>
      <c r="I44" s="75"/>
      <c r="J44" s="75"/>
      <c r="K44" s="75"/>
      <c r="L44" s="75"/>
      <c r="M44" s="76"/>
      <c r="N44" s="76"/>
      <c r="O44" s="76"/>
    </row>
    <row r="45" spans="2:15" x14ac:dyDescent="0.25">
      <c r="B45" s="75"/>
      <c r="C45" s="75"/>
      <c r="D45" s="75"/>
      <c r="E45" s="75"/>
      <c r="F45" s="75"/>
      <c r="G45" s="75"/>
      <c r="H45" s="75"/>
      <c r="I45" s="75"/>
      <c r="J45" s="75"/>
      <c r="K45" s="75"/>
      <c r="L45" s="75"/>
      <c r="M45" s="76"/>
      <c r="N45" s="76"/>
      <c r="O45" s="76"/>
    </row>
    <row r="46" spans="2:15" x14ac:dyDescent="0.25">
      <c r="B46" s="75"/>
      <c r="C46" s="75"/>
      <c r="D46" s="75"/>
      <c r="E46" s="75"/>
      <c r="F46" s="75"/>
      <c r="G46" s="75"/>
      <c r="H46" s="75"/>
      <c r="I46" s="75"/>
      <c r="J46" s="75"/>
      <c r="K46" s="75"/>
      <c r="L46" s="75"/>
      <c r="M46" s="76"/>
      <c r="N46" s="76"/>
      <c r="O46" s="76"/>
    </row>
    <row r="47" spans="2:15" x14ac:dyDescent="0.25">
      <c r="B47" s="75"/>
      <c r="C47" s="75"/>
      <c r="D47" s="75"/>
      <c r="E47" s="75"/>
      <c r="F47" s="75"/>
      <c r="G47" s="75"/>
      <c r="H47" s="75"/>
      <c r="I47" s="75"/>
      <c r="J47" s="75"/>
      <c r="K47" s="75"/>
      <c r="L47" s="75"/>
      <c r="M47" s="76"/>
      <c r="N47" s="76"/>
      <c r="O47" s="76"/>
    </row>
    <row r="48" spans="2:15" x14ac:dyDescent="0.25">
      <c r="B48" s="75"/>
      <c r="C48" s="75"/>
      <c r="D48" s="75"/>
      <c r="E48" s="75"/>
      <c r="F48" s="75"/>
      <c r="G48" s="75"/>
      <c r="H48" s="75"/>
      <c r="I48" s="75"/>
      <c r="J48" s="75"/>
      <c r="K48" s="75"/>
      <c r="L48" s="75"/>
      <c r="M48" s="76"/>
      <c r="N48" s="76"/>
      <c r="O48" s="76"/>
    </row>
    <row r="49" spans="2:15" x14ac:dyDescent="0.25">
      <c r="B49" s="75"/>
      <c r="C49" s="75"/>
      <c r="D49" s="75"/>
      <c r="E49" s="75"/>
      <c r="F49" s="75"/>
      <c r="G49" s="75"/>
      <c r="H49" s="75"/>
      <c r="I49" s="75"/>
      <c r="J49" s="75"/>
      <c r="K49" s="75"/>
      <c r="L49" s="75"/>
      <c r="M49" s="76"/>
      <c r="N49" s="76"/>
      <c r="O49" s="76"/>
    </row>
    <row r="50" spans="2:15" x14ac:dyDescent="0.25">
      <c r="B50" s="75"/>
      <c r="C50" s="75"/>
      <c r="D50" s="75"/>
      <c r="E50" s="75"/>
      <c r="F50" s="75"/>
      <c r="G50" s="75"/>
      <c r="H50" s="75"/>
      <c r="I50" s="75"/>
      <c r="J50" s="75"/>
      <c r="K50" s="75"/>
      <c r="L50" s="75"/>
      <c r="M50" s="76"/>
      <c r="N50" s="76"/>
      <c r="O50" s="76"/>
    </row>
    <row r="51" spans="2:15" x14ac:dyDescent="0.25">
      <c r="B51" s="75"/>
      <c r="C51" s="75"/>
      <c r="D51" s="75"/>
      <c r="E51" s="75"/>
      <c r="F51" s="75"/>
      <c r="G51" s="75"/>
      <c r="H51" s="75"/>
      <c r="I51" s="75"/>
      <c r="J51" s="75"/>
      <c r="K51" s="75"/>
      <c r="L51" s="75"/>
      <c r="M51" s="76"/>
      <c r="N51" s="76"/>
      <c r="O51" s="76"/>
    </row>
    <row r="52" spans="2:15" x14ac:dyDescent="0.25">
      <c r="B52" s="75"/>
      <c r="C52" s="75"/>
      <c r="D52" s="75"/>
      <c r="E52" s="75"/>
      <c r="F52" s="75"/>
      <c r="G52" s="75"/>
      <c r="H52" s="75"/>
      <c r="I52" s="75"/>
      <c r="J52" s="75"/>
      <c r="K52" s="75"/>
      <c r="L52" s="75"/>
      <c r="M52" s="76"/>
      <c r="N52" s="76"/>
      <c r="O52" s="76"/>
    </row>
    <row r="53" spans="2:15" x14ac:dyDescent="0.25">
      <c r="B53" s="75"/>
      <c r="C53" s="75"/>
      <c r="D53" s="75"/>
      <c r="E53" s="75"/>
      <c r="F53" s="75"/>
      <c r="G53" s="75"/>
      <c r="H53" s="75"/>
      <c r="I53" s="75"/>
      <c r="J53" s="75"/>
      <c r="K53" s="75"/>
      <c r="L53" s="75"/>
      <c r="M53" s="76"/>
      <c r="N53" s="76"/>
      <c r="O53" s="76"/>
    </row>
    <row r="54" spans="2:15" x14ac:dyDescent="0.25">
      <c r="B54" s="75"/>
      <c r="C54" s="75"/>
      <c r="D54" s="75"/>
      <c r="E54" s="75"/>
      <c r="F54" s="75"/>
      <c r="G54" s="75"/>
      <c r="H54" s="75"/>
      <c r="I54" s="75"/>
      <c r="J54" s="75"/>
      <c r="K54" s="75"/>
      <c r="L54" s="75"/>
      <c r="M54" s="76"/>
      <c r="N54" s="76"/>
      <c r="O54" s="76"/>
    </row>
    <row r="55" spans="2:15" x14ac:dyDescent="0.25">
      <c r="B55" s="75"/>
      <c r="C55" s="75"/>
      <c r="D55" s="75"/>
      <c r="E55" s="75"/>
      <c r="F55" s="75"/>
      <c r="G55" s="75"/>
      <c r="H55" s="75"/>
      <c r="I55" s="75"/>
      <c r="J55" s="75"/>
      <c r="K55" s="75"/>
      <c r="L55" s="75"/>
      <c r="M55" s="76"/>
      <c r="N55" s="76"/>
      <c r="O55" s="76"/>
    </row>
    <row r="56" spans="2:15" x14ac:dyDescent="0.25">
      <c r="B56" s="75"/>
      <c r="C56" s="75"/>
      <c r="D56" s="75"/>
      <c r="E56" s="75"/>
      <c r="F56" s="75"/>
      <c r="G56" s="75"/>
      <c r="H56" s="75"/>
      <c r="I56" s="75"/>
      <c r="J56" s="75"/>
      <c r="K56" s="75"/>
      <c r="L56" s="75"/>
      <c r="M56" s="76"/>
      <c r="N56" s="76"/>
      <c r="O56" s="76"/>
    </row>
    <row r="57" spans="2:15" x14ac:dyDescent="0.25">
      <c r="B57" s="75"/>
      <c r="C57" s="75"/>
      <c r="D57" s="75"/>
      <c r="E57" s="75"/>
      <c r="F57" s="75"/>
      <c r="G57" s="75"/>
      <c r="H57" s="75"/>
      <c r="I57" s="75"/>
      <c r="J57" s="75"/>
      <c r="K57" s="75"/>
      <c r="L57" s="75"/>
      <c r="M57" s="76"/>
      <c r="N57" s="76"/>
      <c r="O57" s="76"/>
    </row>
    <row r="58" spans="2:15" x14ac:dyDescent="0.25">
      <c r="B58" s="75"/>
      <c r="C58" s="75"/>
      <c r="D58" s="75"/>
      <c r="E58" s="75"/>
      <c r="F58" s="75"/>
      <c r="G58" s="75"/>
      <c r="H58" s="75"/>
      <c r="I58" s="75"/>
      <c r="J58" s="75"/>
      <c r="K58" s="75"/>
      <c r="L58" s="75"/>
      <c r="M58" s="76"/>
      <c r="N58" s="76"/>
      <c r="O58" s="76"/>
    </row>
    <row r="59" spans="2:15" x14ac:dyDescent="0.25">
      <c r="B59" s="75"/>
      <c r="C59" s="75"/>
      <c r="D59" s="75"/>
      <c r="E59" s="75"/>
      <c r="F59" s="75"/>
      <c r="G59" s="75"/>
      <c r="H59" s="75"/>
      <c r="I59" s="75"/>
      <c r="J59" s="75"/>
      <c r="K59" s="75"/>
      <c r="L59" s="75"/>
      <c r="M59" s="76"/>
      <c r="N59" s="76"/>
      <c r="O59" s="76"/>
    </row>
    <row r="60" spans="2:15" x14ac:dyDescent="0.25">
      <c r="B60" s="75"/>
      <c r="C60" s="75"/>
      <c r="D60" s="75"/>
      <c r="E60" s="75"/>
      <c r="F60" s="75"/>
      <c r="G60" s="75"/>
      <c r="H60" s="75"/>
      <c r="I60" s="75"/>
      <c r="J60" s="75"/>
      <c r="K60" s="75"/>
      <c r="L60" s="75"/>
      <c r="M60" s="76"/>
      <c r="N60" s="76"/>
      <c r="O60" s="76"/>
    </row>
    <row r="61" spans="2:15" x14ac:dyDescent="0.25">
      <c r="B61" s="75"/>
      <c r="C61" s="75"/>
      <c r="D61" s="75"/>
      <c r="E61" s="75"/>
      <c r="F61" s="75"/>
      <c r="G61" s="75"/>
      <c r="H61" s="75"/>
      <c r="I61" s="75"/>
      <c r="J61" s="75"/>
      <c r="K61" s="75"/>
      <c r="L61" s="75"/>
      <c r="M61" s="76"/>
      <c r="N61" s="76"/>
      <c r="O61" s="76"/>
    </row>
    <row r="62" spans="2:15" x14ac:dyDescent="0.25">
      <c r="B62" s="75"/>
      <c r="C62" s="75"/>
      <c r="D62" s="75"/>
      <c r="E62" s="75"/>
      <c r="F62" s="75"/>
      <c r="G62" s="75"/>
      <c r="H62" s="75"/>
      <c r="I62" s="75"/>
      <c r="J62" s="75"/>
      <c r="K62" s="75"/>
      <c r="L62" s="75"/>
      <c r="M62" s="76"/>
      <c r="N62" s="76"/>
      <c r="O62" s="76"/>
    </row>
    <row r="63" spans="2:15" x14ac:dyDescent="0.25">
      <c r="B63" s="75"/>
      <c r="C63" s="75"/>
      <c r="D63" s="75"/>
      <c r="E63" s="75"/>
      <c r="F63" s="75"/>
      <c r="G63" s="75"/>
      <c r="H63" s="75"/>
      <c r="I63" s="75"/>
      <c r="J63" s="75"/>
      <c r="K63" s="75"/>
      <c r="L63" s="75"/>
      <c r="M63" s="76"/>
      <c r="N63" s="76"/>
      <c r="O63" s="76"/>
    </row>
    <row r="64" spans="2:15" x14ac:dyDescent="0.25">
      <c r="B64" s="75"/>
      <c r="C64" s="75"/>
      <c r="D64" s="75"/>
      <c r="E64" s="75"/>
      <c r="F64" s="75"/>
      <c r="G64" s="75"/>
      <c r="H64" s="75"/>
      <c r="I64" s="75"/>
      <c r="J64" s="75"/>
      <c r="K64" s="75"/>
      <c r="L64" s="75"/>
      <c r="M64" s="76"/>
      <c r="N64" s="76"/>
      <c r="O64" s="76"/>
    </row>
    <row r="65" spans="2:15" x14ac:dyDescent="0.25">
      <c r="B65" s="75"/>
      <c r="C65" s="75"/>
      <c r="D65" s="75"/>
      <c r="E65" s="75"/>
      <c r="F65" s="75"/>
      <c r="G65" s="75"/>
      <c r="H65" s="75"/>
      <c r="I65" s="75"/>
      <c r="J65" s="75"/>
      <c r="K65" s="75"/>
      <c r="L65" s="75"/>
      <c r="M65" s="76"/>
      <c r="N65" s="76"/>
      <c r="O65" s="76"/>
    </row>
    <row r="66" spans="2:15" x14ac:dyDescent="0.25">
      <c r="B66" s="75"/>
      <c r="C66" s="75"/>
      <c r="D66" s="75"/>
      <c r="E66" s="75"/>
      <c r="F66" s="75"/>
      <c r="G66" s="75"/>
      <c r="H66" s="75"/>
      <c r="I66" s="75"/>
      <c r="J66" s="75"/>
      <c r="K66" s="75"/>
      <c r="L66" s="75"/>
      <c r="M66" s="76"/>
      <c r="N66" s="76"/>
      <c r="O66" s="76"/>
    </row>
    <row r="67" spans="2:15" x14ac:dyDescent="0.25">
      <c r="B67" s="75"/>
      <c r="C67" s="75"/>
      <c r="D67" s="75"/>
      <c r="E67" s="75"/>
      <c r="F67" s="75"/>
      <c r="G67" s="75"/>
      <c r="H67" s="75"/>
      <c r="I67" s="75"/>
      <c r="J67" s="75"/>
      <c r="K67" s="75"/>
      <c r="L67" s="75"/>
      <c r="M67" s="76"/>
      <c r="N67" s="76"/>
      <c r="O67" s="76"/>
    </row>
    <row r="68" spans="2:15" x14ac:dyDescent="0.25">
      <c r="B68" s="75"/>
      <c r="C68" s="75"/>
      <c r="D68" s="75"/>
      <c r="E68" s="75"/>
      <c r="F68" s="75"/>
      <c r="G68" s="75"/>
      <c r="H68" s="75"/>
      <c r="I68" s="75"/>
      <c r="J68" s="75"/>
      <c r="K68" s="75"/>
      <c r="L68" s="75"/>
      <c r="M68" s="76"/>
      <c r="N68" s="76"/>
      <c r="O68" s="76"/>
    </row>
    <row r="69" spans="2:15" x14ac:dyDescent="0.25">
      <c r="B69" s="75"/>
      <c r="C69" s="75"/>
      <c r="D69" s="75"/>
      <c r="E69" s="75"/>
      <c r="F69" s="75"/>
      <c r="G69" s="75"/>
      <c r="H69" s="75"/>
      <c r="I69" s="75"/>
      <c r="J69" s="75"/>
      <c r="K69" s="75"/>
      <c r="L69" s="75"/>
      <c r="M69" s="76"/>
      <c r="N69" s="76"/>
      <c r="O69" s="76"/>
    </row>
    <row r="70" spans="2:15" x14ac:dyDescent="0.25">
      <c r="B70" s="75"/>
      <c r="C70" s="75"/>
      <c r="D70" s="75"/>
      <c r="E70" s="75"/>
      <c r="F70" s="75"/>
      <c r="G70" s="75"/>
      <c r="H70" s="75"/>
      <c r="I70" s="75"/>
      <c r="J70" s="75"/>
      <c r="K70" s="75"/>
      <c r="L70" s="75"/>
      <c r="M70" s="76"/>
      <c r="N70" s="76"/>
      <c r="O70" s="76"/>
    </row>
    <row r="71" spans="2:15" x14ac:dyDescent="0.25">
      <c r="B71" s="75"/>
      <c r="C71" s="75"/>
      <c r="D71" s="75"/>
      <c r="E71" s="75"/>
      <c r="F71" s="75"/>
      <c r="G71" s="75"/>
      <c r="H71" s="75"/>
      <c r="I71" s="75"/>
      <c r="J71" s="75"/>
      <c r="K71" s="75"/>
      <c r="L71" s="75"/>
      <c r="M71" s="76"/>
      <c r="N71" s="76"/>
      <c r="O71" s="76"/>
    </row>
    <row r="72" spans="2:15" x14ac:dyDescent="0.25">
      <c r="B72" s="76"/>
      <c r="C72" s="76"/>
      <c r="D72" s="76"/>
      <c r="E72" s="76"/>
      <c r="F72" s="76"/>
      <c r="G72" s="76"/>
      <c r="H72" s="76"/>
      <c r="I72" s="76"/>
      <c r="J72" s="76"/>
      <c r="K72" s="76"/>
      <c r="L72" s="76"/>
      <c r="M72" s="76"/>
      <c r="N72" s="76"/>
      <c r="O72" s="76"/>
    </row>
    <row r="73" spans="2:15" x14ac:dyDescent="0.25">
      <c r="B73" s="76"/>
      <c r="C73" s="76"/>
      <c r="D73" s="76"/>
      <c r="E73" s="76"/>
      <c r="F73" s="76"/>
      <c r="G73" s="76"/>
      <c r="H73" s="76"/>
      <c r="I73" s="76"/>
      <c r="J73" s="76"/>
      <c r="K73" s="76"/>
      <c r="L73" s="76"/>
      <c r="M73" s="76"/>
      <c r="N73" s="76"/>
      <c r="O73" s="76"/>
    </row>
    <row r="74" spans="2:15" x14ac:dyDescent="0.25">
      <c r="B74" s="76"/>
      <c r="C74" s="76"/>
      <c r="D74" s="76"/>
      <c r="E74" s="76"/>
      <c r="F74" s="76"/>
      <c r="G74" s="76"/>
      <c r="H74" s="76"/>
      <c r="I74" s="76"/>
      <c r="J74" s="76"/>
      <c r="K74" s="76"/>
      <c r="L74" s="76"/>
      <c r="M74" s="76"/>
      <c r="N74" s="76"/>
      <c r="O74" s="76"/>
    </row>
    <row r="75" spans="2:15" x14ac:dyDescent="0.25">
      <c r="B75" s="76"/>
      <c r="C75" s="76"/>
      <c r="D75" s="76"/>
      <c r="E75" s="76"/>
      <c r="F75" s="76"/>
      <c r="G75" s="76"/>
      <c r="H75" s="76"/>
      <c r="I75" s="76"/>
      <c r="J75" s="76"/>
      <c r="K75" s="76"/>
      <c r="L75" s="76"/>
      <c r="M75" s="76"/>
      <c r="N75" s="76"/>
      <c r="O75" s="76"/>
    </row>
    <row r="76" spans="2:15" x14ac:dyDescent="0.25">
      <c r="B76" s="76"/>
      <c r="C76" s="76"/>
      <c r="D76" s="76"/>
      <c r="E76" s="76"/>
      <c r="F76" s="76"/>
      <c r="G76" s="76"/>
      <c r="H76" s="76"/>
      <c r="I76" s="76"/>
      <c r="J76" s="76"/>
      <c r="K76" s="76"/>
      <c r="L76" s="76"/>
      <c r="M76" s="76"/>
      <c r="N76" s="76"/>
      <c r="O76" s="76"/>
    </row>
    <row r="77" spans="2:15" x14ac:dyDescent="0.25">
      <c r="B77" s="76"/>
      <c r="C77" s="76"/>
      <c r="D77" s="76"/>
      <c r="E77" s="76"/>
      <c r="F77" s="76"/>
      <c r="G77" s="76"/>
      <c r="H77" s="76"/>
      <c r="I77" s="76"/>
      <c r="J77" s="76"/>
      <c r="K77" s="76"/>
      <c r="L77" s="76"/>
      <c r="M77" s="76"/>
      <c r="N77" s="76"/>
      <c r="O77" s="76"/>
    </row>
  </sheetData>
  <hyperlinks>
    <hyperlink ref="B26" r:id="rId1" xr:uid="{00F27C10-570B-4EF6-A98A-C456E70D9E85}"/>
    <hyperlink ref="B23" r:id="rId2" display="https://www.stat.fi/tilasto/jate  " xr:uid="{10E57E9D-6714-4005-8C75-BF5D9E046756}"/>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EDF88-F830-404A-96EC-2EDCA433D4E0}">
  <ds:schemaRefs>
    <ds:schemaRef ds:uri="http://schemas.microsoft.com/sharepoint/v3/contenttype/forms"/>
  </ds:schemaRefs>
</ds:datastoreItem>
</file>

<file path=customXml/itemProps2.xml><?xml version="1.0" encoding="utf-8"?>
<ds:datastoreItem xmlns:ds="http://schemas.openxmlformats.org/officeDocument/2006/customXml" ds:itemID="{E2BF25F6-C6BB-46A4-95F2-DA4BB1DFF10F}">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58e40d20-954f-4db4-bed9-714b859c8774"/>
    <ds:schemaRef ds:uri="bdeb5c38-1ad9-466e-93bb-f08ad1118bda"/>
  </ds:schemaRefs>
</ds:datastoreItem>
</file>

<file path=customXml/itemProps3.xml><?xml version="1.0" encoding="utf-8"?>
<ds:datastoreItem xmlns:ds="http://schemas.openxmlformats.org/officeDocument/2006/customXml" ds:itemID="{2073AAE5-8429-491F-85A1-EDE0FDF50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Municipal waste</vt:lpstr>
      <vt:lpstr>Municipal waste in 1997-2023</vt:lpstr>
      <vt:lpstr>Municipal waste generation per </vt:lpstr>
      <vt:lpstr>Municipal waste GDP</vt:lpstr>
      <vt:lpstr>Municipal waste treatment</vt:lpstr>
      <vt:lpstr>Landfilling and incineration of</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2024-03-01T11:14:13Z</dcterms:created>
  <dcterms:modified xsi:type="dcterms:W3CDTF">2026-02-17T09:26:06Z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