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YKJ/"/>
    </mc:Choice>
  </mc:AlternateContent>
  <xr:revisionPtr revIDLastSave="628" documentId="13_ncr:1_{6FDF2942-2B86-4FAD-8B9C-A93D908F5FFF}" xr6:coauthVersionLast="47" xr6:coauthVersionMax="47" xr10:uidLastSave="{04BA18AF-5207-42B5-933B-BAF2065E5AAB}"/>
  <bookViews>
    <workbookView xWindow="28680" yWindow="-120" windowWidth="29040" windowHeight="15720" activeTab="4" xr2:uid="{462F6F52-6D3A-46CE-B520-F0D801997E94}"/>
  </bookViews>
  <sheets>
    <sheet name="Yhdyskuntajätteet" sheetId="7" r:id="rId1"/>
    <sheet name="Yhdyskuntajätteet 1997-2023" sheetId="1" r:id="rId2"/>
    <sheet name="YKJ per asukas, Suomi ja EU" sheetId="2" r:id="rId3"/>
    <sheet name="YKJ BKT" sheetId="3" r:id="rId4"/>
    <sheet name="YKJ käsittelyt" sheetId="6" r:id="rId5"/>
    <sheet name="YKJ ene kps per as, Suomi EU"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6" l="1"/>
  <c r="H44" i="6"/>
  <c r="E21" i="6"/>
  <c r="D20" i="6" l="1"/>
  <c r="J44" i="6" l="1"/>
  <c r="I44" i="6"/>
  <c r="F44" i="6"/>
  <c r="J43" i="6"/>
  <c r="I43" i="6"/>
  <c r="H43" i="6"/>
  <c r="G43" i="6"/>
  <c r="F43" i="6"/>
  <c r="E42" i="6"/>
  <c r="E43" i="6"/>
  <c r="D44" i="6"/>
  <c r="C44" i="6"/>
  <c r="D43" i="6"/>
  <c r="C43" i="6"/>
  <c r="E20" i="6"/>
  <c r="E19" i="6"/>
  <c r="E44" i="6"/>
  <c r="D21" i="6"/>
  <c r="E41" i="6" l="1"/>
  <c r="H35" i="6" l="1"/>
  <c r="G35" i="6"/>
  <c r="H36" i="6"/>
  <c r="G36" i="6"/>
  <c r="H29" i="6"/>
  <c r="G29" i="6"/>
  <c r="F12" i="6"/>
  <c r="I5" i="6"/>
  <c r="F5" i="6"/>
  <c r="I4" i="6"/>
  <c r="F4" i="6"/>
  <c r="I3" i="6"/>
  <c r="F3" i="6"/>
</calcChain>
</file>

<file path=xl/sharedStrings.xml><?xml version="1.0" encoding="utf-8"?>
<sst xmlns="http://schemas.openxmlformats.org/spreadsheetml/2006/main" count="93" uniqueCount="57">
  <si>
    <t>Vuosi</t>
  </si>
  <si>
    <t>Yhteensä</t>
  </si>
  <si>
    <t>Lähteet:</t>
  </si>
  <si>
    <t>Jätetilasto [verkkojulkaisu].</t>
  </si>
  <si>
    <t>Saantitapa: </t>
  </si>
  <si>
    <t xml:space="preserve">https://www.stat.fi/tilasto/jate </t>
  </si>
  <si>
    <t>Kuvat ja teksti: Suomen ympäristökeskus</t>
  </si>
  <si>
    <t>YKJ yhteensä, 1000 t (Suomi)</t>
  </si>
  <si>
    <t>Suomi: kg/asukas</t>
  </si>
  <si>
    <t>EU: kg/asukas</t>
  </si>
  <si>
    <t>2023</t>
  </si>
  <si>
    <t xml:space="preserve">Saantitapa: </t>
  </si>
  <si>
    <t xml:space="preserve">https://doi.org/10.2908/CEI_PC031 </t>
  </si>
  <si>
    <t>YKJ-määrä (milj t)</t>
  </si>
  <si>
    <t>BKT markkinahintaan (EUR milj), volyymisarja, viitevuosi 2015</t>
  </si>
  <si>
    <t>YKJ-määrä, indeksi, viitevuosi 2015</t>
  </si>
  <si>
    <t>BKT markkinahintaan, indeksi, viitevuosi 2015</t>
  </si>
  <si>
    <t>*BKT Ennakkotieto</t>
  </si>
  <si>
    <t>Saantitapa:</t>
  </si>
  <si>
    <t>Suomen virallinen tilasto (SVT): Kansantalouden vuositilinpito [verkkojulkaisu].</t>
  </si>
  <si>
    <t xml:space="preserve">https://www.stat.fi/tilasto/vtp </t>
  </si>
  <si>
    <t>Yhteensä (1000 t)</t>
  </si>
  <si>
    <t>Energiahyödynnys</t>
  </si>
  <si>
    <t>Kaatopaikkasijoitus ja muu loppukäsittely</t>
  </si>
  <si>
    <t>Kierrätys</t>
  </si>
  <si>
    <t>Kierrätys psl. kompostointi ja mädätys</t>
  </si>
  <si>
    <t>Kompostointi</t>
  </si>
  <si>
    <t>Mädätys</t>
  </si>
  <si>
    <t>Kompostointi ja mädätys</t>
  </si>
  <si>
    <t>2015*</t>
  </si>
  <si>
    <t>Yhdyskuntajätteen käsittelyn osuudet kaikista käsittelyistä sekä kierrätykselle asetetut tavoitetasot (%)</t>
  </si>
  <si>
    <t>Tavoite 2025</t>
  </si>
  <si>
    <t>Tavoite 2030</t>
  </si>
  <si>
    <t>Tavoite 2035</t>
  </si>
  <si>
    <t>Kaatopaikkasijoitus ja muu hävitys Suomessa</t>
  </si>
  <si>
    <t xml:space="preserve">Kaatopaikkasijoitus ja muu hävitys EU27-maissa 
</t>
  </si>
  <si>
    <t>Jätteenpoltto* Suomessa</t>
  </si>
  <si>
    <t>Jätteenpoltto* EU27-maissa</t>
  </si>
  <si>
    <t>https://ec.europa.eu/eurostat/databrowser/view/ENV_WASMUN/default/table?lang=en</t>
  </si>
  <si>
    <t>Eurostat:  Municipal waste by waste management operations [Viitattu 11.9.2025]</t>
  </si>
  <si>
    <t>Eurostat: Generation of municipal waste per capita [Viitattu 11.9.2025]</t>
  </si>
  <si>
    <t>Yhdyskuntajätemäärä vuosina 1997-2024, 1000 t/v</t>
  </si>
  <si>
    <t>Viiteajankohta: 2024. ISSN=1798-3339. Helsinki: Tilastokeskus [Viitattu: 10.2.2026].</t>
  </si>
  <si>
    <t>Yhdyskuntajätteet Suomessa ja EU:ssa (kg/asukas) sekä yhdyskuntajätemäärä (1000 t) vuosina 2000-2024</t>
  </si>
  <si>
    <t>2024</t>
  </si>
  <si>
    <t>Yhdyskuntajätemäärän kehitys suhteessa BKT:n kehitykseen vuosina 2000-2024, viitevuosi 2015</t>
  </si>
  <si>
    <t>Viiteajankohta: 2024. ISSN=1798-3339. Helsinki: Tilastokeskus [Viitattu: 6.2.2026].</t>
  </si>
  <si>
    <t>2024*</t>
  </si>
  <si>
    <t>Kierrätysaste %</t>
  </si>
  <si>
    <t>Uudelleenkäytön valmistelu**</t>
  </si>
  <si>
    <t>**Uudelleenkäytön valmistelu rinnastetaan kierrätykseen kierrätysastetta laskettaessa</t>
  </si>
  <si>
    <t>*Kuitupakkausten tilastointitapaan tehtiin muutos</t>
  </si>
  <si>
    <t>Yhdyskuntajätteen käsittelyn jakautuminen vuosina 2006-2024 (1000 t/v)</t>
  </si>
  <si>
    <t>Yhdyskuntajätteen loppukäsittely- ja energiahyödyntämismäärät Suomessa ja EU:ssa asukasta kohden vuodessa vuosina 2010-2024</t>
  </si>
  <si>
    <t>Viiteajankohta: 202. ISSN=1798-3339. Helsinki: Tilastokeskus [Viitattu: 10.2.2026].</t>
  </si>
  <si>
    <t>*Jätteenpoltto sisältää energiahyödynnyksen ja hävityspolton</t>
  </si>
  <si>
    <t>ISSN=2954-0828. Helsinki: Tilastokeskus [Viitattu: 6.2.2026].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</si>
</sst>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00000000E+00"/>
  </numFmts>
  <fonts count="18" x14ac:knownFonts="1">
    <font>
      <sz val="11"/>
      <color theme="1"/>
      <name val="Calibri"/>
      <family val="2"/>
      <scheme val="minor"/>
    </font>
    <font>
      <b/>
      <sz val="15"/>
      <color theme="3"/>
      <name val="Calibri"/>
      <family val="2"/>
      <scheme val="minor"/>
    </font>
    <font>
      <sz val="10"/>
      <name val="Arial"/>
      <family val="2"/>
    </font>
    <font>
      <b/>
      <sz val="10"/>
      <name val="Arial"/>
      <family val="2"/>
    </font>
    <font>
      <sz val="6"/>
      <name val="Arial"/>
      <family val="2"/>
    </font>
    <font>
      <b/>
      <sz val="12"/>
      <color rgb="FF000000"/>
      <name val="Arial"/>
      <family val="2"/>
    </font>
    <font>
      <sz val="11"/>
      <color theme="1"/>
      <name val="Calibri"/>
      <family val="2"/>
      <scheme val="minor"/>
    </font>
    <font>
      <sz val="10"/>
      <color theme="1"/>
      <name val="Arial"/>
      <family val="2"/>
    </font>
    <font>
      <sz val="11"/>
      <color rgb="FF000000"/>
      <name val="Calibri"/>
      <family val="2"/>
    </font>
    <font>
      <b/>
      <sz val="11"/>
      <color rgb="FF000000"/>
      <name val="Calibri"/>
      <family val="2"/>
    </font>
    <font>
      <u/>
      <sz val="10"/>
      <color theme="10"/>
      <name val="Arial"/>
      <family val="2"/>
    </font>
    <font>
      <sz val="8"/>
      <name val="Arial"/>
      <family val="2"/>
    </font>
    <font>
      <b/>
      <sz val="9"/>
      <name val="Arial"/>
      <family val="2"/>
    </font>
    <font>
      <sz val="9"/>
      <name val="Arial"/>
      <family val="2"/>
    </font>
    <font>
      <b/>
      <sz val="12"/>
      <color rgb="FFFF0000"/>
      <name val="Arial"/>
      <family val="2"/>
    </font>
    <font>
      <i/>
      <sz val="8"/>
      <name val="Arial"/>
      <family val="2"/>
    </font>
    <font>
      <b/>
      <sz val="11"/>
      <color theme="1"/>
      <name val="Calibri"/>
      <family val="2"/>
      <scheme val="minor"/>
    </font>
    <font>
      <sz val="12"/>
      <color rgb="FF000000"/>
      <name val="Barlow"/>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theme="4"/>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style="thin">
        <color theme="0" tint="-0.14999847407452621"/>
      </right>
      <top style="thin">
        <color theme="0" tint="-0.14999847407452621"/>
      </top>
      <bottom/>
      <diagonal/>
    </border>
    <border>
      <left style="thin">
        <color indexed="64"/>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tint="-0.14999847407452621"/>
      </bottom>
      <diagonal/>
    </border>
    <border>
      <left style="thin">
        <color indexed="64"/>
      </left>
      <right style="thin">
        <color indexed="64"/>
      </right>
      <top/>
      <bottom style="thin">
        <color indexed="64"/>
      </bottom>
      <diagonal/>
    </border>
    <border>
      <left/>
      <right style="thin">
        <color theme="0" tint="-0.14999847407452621"/>
      </right>
      <top/>
      <bottom style="thick">
        <color theme="4"/>
      </bottom>
      <diagonal/>
    </border>
    <border>
      <left/>
      <right style="thin">
        <color theme="0" tint="-0.14999847407452621"/>
      </right>
      <top style="thin">
        <color theme="0" tint="-0.14999847407452621"/>
      </top>
      <bottom style="thick">
        <color theme="4"/>
      </bottom>
      <diagonal/>
    </border>
    <border>
      <left/>
      <right/>
      <top style="thin">
        <color theme="0" tint="-0.14999847407452621"/>
      </top>
      <bottom style="thick">
        <color theme="4"/>
      </bottom>
      <diagonal/>
    </border>
    <border>
      <left style="thin">
        <color theme="0" tint="-0.14999847407452621"/>
      </left>
      <right/>
      <top/>
      <bottom style="thick">
        <color theme="4"/>
      </bottom>
      <diagonal/>
    </border>
    <border>
      <left/>
      <right/>
      <top style="thin">
        <color indexed="64"/>
      </top>
      <bottom style="thin">
        <color theme="0" tint="-0.14999847407452621"/>
      </bottom>
      <diagonal/>
    </border>
    <border>
      <left style="thin">
        <color indexed="64"/>
      </left>
      <right/>
      <top style="thick">
        <color theme="4"/>
      </top>
      <bottom style="thin">
        <color indexed="64"/>
      </bottom>
      <diagonal/>
    </border>
    <border>
      <left style="thin">
        <color indexed="64"/>
      </left>
      <right/>
      <top/>
      <bottom/>
      <diagonal/>
    </border>
  </borders>
  <cellStyleXfs count="9">
    <xf numFmtId="0" fontId="0" fillId="0" borderId="0"/>
    <xf numFmtId="0" fontId="1" fillId="0" borderId="1" applyNumberFormat="0" applyFill="0" applyAlignment="0" applyProtection="0"/>
    <xf numFmtId="0" fontId="2" fillId="0" borderId="0"/>
    <xf numFmtId="0" fontId="2" fillId="0" borderId="0"/>
    <xf numFmtId="43" fontId="6" fillId="0" borderId="0" applyFont="0" applyFill="0" applyBorder="0" applyAlignment="0" applyProtection="0"/>
    <xf numFmtId="0" fontId="2" fillId="0" borderId="0"/>
    <xf numFmtId="0" fontId="8" fillId="0" borderId="0" applyNumberFormat="0" applyBorder="0" applyAlignment="0"/>
    <xf numFmtId="0" fontId="10" fillId="0" borderId="0" applyNumberFormat="0" applyFill="0" applyBorder="0" applyAlignment="0" applyProtection="0"/>
    <xf numFmtId="9" fontId="6" fillId="0" borderId="0" applyFont="0" applyFill="0" applyBorder="0" applyAlignment="0" applyProtection="0"/>
  </cellStyleXfs>
  <cellXfs count="200">
    <xf numFmtId="0" fontId="0" fillId="0" borderId="0" xfId="0"/>
    <xf numFmtId="0" fontId="2" fillId="2" borderId="3" xfId="2" applyFill="1" applyBorder="1" applyAlignment="1">
      <alignment vertical="top" wrapText="1"/>
    </xf>
    <xf numFmtId="0" fontId="2" fillId="2" borderId="3" xfId="2" applyFill="1" applyBorder="1" applyAlignment="1">
      <alignment horizontal="right" vertical="top" wrapText="1"/>
    </xf>
    <xf numFmtId="0" fontId="2" fillId="2" borderId="3" xfId="2" applyFill="1" applyBorder="1" applyAlignment="1">
      <alignment vertical="top"/>
    </xf>
    <xf numFmtId="3" fontId="2" fillId="2" borderId="3" xfId="2" applyNumberFormat="1" applyFill="1" applyBorder="1" applyAlignment="1">
      <alignment vertical="top"/>
    </xf>
    <xf numFmtId="3" fontId="0" fillId="2" borderId="3" xfId="0" applyNumberFormat="1" applyFill="1" applyBorder="1" applyAlignment="1">
      <alignment wrapText="1"/>
    </xf>
    <xf numFmtId="3" fontId="0" fillId="2" borderId="3" xfId="0" applyNumberFormat="1" applyFill="1" applyBorder="1"/>
    <xf numFmtId="3" fontId="0" fillId="2" borderId="2" xfId="0" applyNumberFormat="1" applyFill="1" applyBorder="1"/>
    <xf numFmtId="3" fontId="2" fillId="2" borderId="3" xfId="3" applyNumberFormat="1" applyFill="1" applyBorder="1"/>
    <xf numFmtId="0" fontId="0" fillId="2" borderId="3" xfId="0" applyFill="1" applyBorder="1"/>
    <xf numFmtId="1" fontId="0" fillId="2" borderId="3" xfId="0" applyNumberFormat="1" applyFill="1" applyBorder="1" applyAlignment="1">
      <alignment horizontal="right"/>
    </xf>
    <xf numFmtId="0" fontId="0" fillId="2" borderId="3" xfId="0" applyFill="1" applyBorder="1" applyAlignment="1">
      <alignment horizontal="right"/>
    </xf>
    <xf numFmtId="0" fontId="1" fillId="2" borderId="1" xfId="1" applyFill="1" applyAlignment="1">
      <alignment horizontal="left" vertical="top"/>
    </xf>
    <xf numFmtId="0" fontId="1" fillId="2" borderId="0" xfId="1" applyFill="1" applyBorder="1" applyAlignment="1">
      <alignment horizontal="left" vertical="top"/>
    </xf>
    <xf numFmtId="49" fontId="0" fillId="0" borderId="3" xfId="0" applyNumberFormat="1" applyBorder="1"/>
    <xf numFmtId="0" fontId="1" fillId="0" borderId="1" xfId="1"/>
    <xf numFmtId="0" fontId="0" fillId="0" borderId="3" xfId="0" applyBorder="1"/>
    <xf numFmtId="0" fontId="0" fillId="0" borderId="7" xfId="0" applyBorder="1"/>
    <xf numFmtId="0" fontId="0" fillId="0" borderId="8" xfId="0" applyBorder="1"/>
    <xf numFmtId="0" fontId="3" fillId="2" borderId="9" xfId="0" applyFont="1" applyFill="1" applyBorder="1"/>
    <xf numFmtId="0" fontId="3" fillId="2" borderId="9" xfId="0" applyFont="1" applyFill="1" applyBorder="1" applyAlignment="1">
      <alignment vertical="top" wrapText="1"/>
    </xf>
    <xf numFmtId="0" fontId="0" fillId="2" borderId="9" xfId="0" applyFill="1" applyBorder="1" applyAlignment="1">
      <alignment horizontal="right"/>
    </xf>
    <xf numFmtId="0" fontId="3" fillId="2" borderId="9" xfId="0" applyFont="1" applyFill="1" applyBorder="1" applyAlignment="1">
      <alignment wrapText="1"/>
    </xf>
    <xf numFmtId="0" fontId="0" fillId="2" borderId="9" xfId="0" applyFill="1" applyBorder="1"/>
    <xf numFmtId="0" fontId="0" fillId="0" borderId="9" xfId="0" applyBorder="1"/>
    <xf numFmtId="49" fontId="2" fillId="2" borderId="9" xfId="0" applyNumberFormat="1" applyFont="1" applyFill="1" applyBorder="1" applyAlignment="1">
      <alignment vertical="top" wrapText="1"/>
    </xf>
    <xf numFmtId="3" fontId="0" fillId="2" borderId="9" xfId="0" applyNumberFormat="1" applyFill="1" applyBorder="1" applyAlignment="1">
      <alignment wrapText="1"/>
    </xf>
    <xf numFmtId="3" fontId="0" fillId="2" borderId="9" xfId="0" applyNumberFormat="1" applyFill="1" applyBorder="1"/>
    <xf numFmtId="3" fontId="2" fillId="2" borderId="9" xfId="3" applyNumberFormat="1" applyFill="1" applyBorder="1"/>
    <xf numFmtId="1" fontId="0" fillId="2" borderId="9" xfId="0" applyNumberFormat="1" applyFill="1" applyBorder="1" applyAlignment="1">
      <alignment horizontal="right"/>
    </xf>
    <xf numFmtId="0" fontId="0" fillId="2" borderId="9" xfId="0" applyFill="1" applyBorder="1" applyAlignment="1">
      <alignment horizontal="left" vertical="top"/>
    </xf>
    <xf numFmtId="0" fontId="0" fillId="0" borderId="11" xfId="0" applyBorder="1"/>
    <xf numFmtId="0" fontId="0" fillId="0" borderId="12" xfId="0" applyBorder="1"/>
    <xf numFmtId="0" fontId="0" fillId="0" borderId="10" xfId="0" applyBorder="1"/>
    <xf numFmtId="0" fontId="0" fillId="0" borderId="13" xfId="0" applyBorder="1"/>
    <xf numFmtId="0" fontId="0" fillId="2" borderId="11" xfId="0" applyFill="1" applyBorder="1" applyAlignment="1">
      <alignment horizontal="right"/>
    </xf>
    <xf numFmtId="0" fontId="2" fillId="2" borderId="9" xfId="2" applyFill="1" applyBorder="1"/>
    <xf numFmtId="2" fontId="0" fillId="0" borderId="9" xfId="0" applyNumberFormat="1" applyBorder="1"/>
    <xf numFmtId="0" fontId="7" fillId="2" borderId="9" xfId="0" applyFont="1" applyFill="1" applyBorder="1"/>
    <xf numFmtId="0" fontId="3" fillId="2" borderId="9" xfId="2" applyFont="1" applyFill="1" applyBorder="1" applyAlignment="1">
      <alignment vertical="top" wrapText="1"/>
    </xf>
    <xf numFmtId="0" fontId="2" fillId="2" borderId="9" xfId="2" applyFill="1" applyBorder="1" applyAlignment="1">
      <alignment vertical="top" wrapText="1"/>
    </xf>
    <xf numFmtId="0" fontId="2" fillId="2" borderId="9" xfId="2" applyFill="1" applyBorder="1" applyAlignment="1">
      <alignment horizontal="right" vertical="top" wrapText="1"/>
    </xf>
    <xf numFmtId="0" fontId="2" fillId="2" borderId="9" xfId="2" applyFill="1" applyBorder="1" applyAlignment="1">
      <alignment vertical="top"/>
    </xf>
    <xf numFmtId="3" fontId="2" fillId="2" borderId="9" xfId="2" applyNumberFormat="1" applyFill="1" applyBorder="1" applyAlignment="1">
      <alignment vertical="top"/>
    </xf>
    <xf numFmtId="0" fontId="2" fillId="0" borderId="9" xfId="2" applyBorder="1"/>
    <xf numFmtId="0" fontId="2" fillId="2" borderId="11" xfId="2" applyFill="1" applyBorder="1"/>
    <xf numFmtId="0" fontId="1" fillId="0" borderId="9" xfId="1" applyBorder="1" applyAlignment="1">
      <alignment horizontal="left" vertical="center" readingOrder="1"/>
    </xf>
    <xf numFmtId="0" fontId="1" fillId="2" borderId="9" xfId="1" applyFill="1" applyBorder="1"/>
    <xf numFmtId="0" fontId="3" fillId="2" borderId="9" xfId="2" applyFont="1" applyFill="1" applyBorder="1" applyAlignment="1">
      <alignment horizontal="center" vertical="top" wrapText="1"/>
    </xf>
    <xf numFmtId="0" fontId="3" fillId="2" borderId="9" xfId="2" applyFont="1" applyFill="1" applyBorder="1" applyAlignment="1">
      <alignment horizontal="right" vertical="top" wrapText="1"/>
    </xf>
    <xf numFmtId="0" fontId="3" fillId="2" borderId="9" xfId="2" applyFont="1" applyFill="1" applyBorder="1" applyAlignment="1">
      <alignment vertical="top"/>
    </xf>
    <xf numFmtId="0" fontId="3" fillId="0" borderId="9" xfId="2" applyFont="1" applyBorder="1" applyAlignment="1">
      <alignment vertical="top"/>
    </xf>
    <xf numFmtId="0" fontId="4" fillId="2" borderId="9" xfId="2" applyFont="1" applyFill="1" applyBorder="1" applyAlignment="1">
      <alignment wrapText="1"/>
    </xf>
    <xf numFmtId="1" fontId="2" fillId="2" borderId="9" xfId="2" applyNumberFormat="1" applyFill="1" applyBorder="1"/>
    <xf numFmtId="3" fontId="2" fillId="2" borderId="9" xfId="2" applyNumberFormat="1" applyFill="1" applyBorder="1"/>
    <xf numFmtId="0" fontId="5" fillId="0" borderId="9" xfId="0" applyFont="1" applyBorder="1" applyAlignment="1">
      <alignment horizontal="left" vertical="center" readingOrder="1"/>
    </xf>
    <xf numFmtId="0" fontId="3" fillId="2" borderId="13" xfId="2" applyFont="1" applyFill="1" applyBorder="1" applyAlignment="1">
      <alignment vertical="top" wrapText="1"/>
    </xf>
    <xf numFmtId="0" fontId="2" fillId="0" borderId="13" xfId="2" applyBorder="1"/>
    <xf numFmtId="0" fontId="2" fillId="2" borderId="13" xfId="2" applyFill="1" applyBorder="1"/>
    <xf numFmtId="0" fontId="2" fillId="2" borderId="15" xfId="2" applyFill="1" applyBorder="1"/>
    <xf numFmtId="0" fontId="3" fillId="2" borderId="16" xfId="2" applyFont="1" applyFill="1" applyBorder="1" applyAlignment="1">
      <alignment vertical="top" wrapText="1"/>
    </xf>
    <xf numFmtId="0" fontId="3" fillId="2" borderId="17" xfId="0" applyFont="1" applyFill="1" applyBorder="1"/>
    <xf numFmtId="0" fontId="0" fillId="2" borderId="17" xfId="0" applyFill="1" applyBorder="1" applyAlignment="1">
      <alignment horizontal="right"/>
    </xf>
    <xf numFmtId="0" fontId="0" fillId="2" borderId="18" xfId="0" applyFill="1" applyBorder="1" applyAlignment="1">
      <alignment horizontal="right"/>
    </xf>
    <xf numFmtId="0" fontId="0" fillId="2" borderId="19" xfId="0" applyFill="1" applyBorder="1" applyAlignment="1">
      <alignment horizontal="right"/>
    </xf>
    <xf numFmtId="0" fontId="0" fillId="2" borderId="20" xfId="0" applyFill="1" applyBorder="1" applyAlignment="1">
      <alignment horizontal="right"/>
    </xf>
    <xf numFmtId="0" fontId="0" fillId="2" borderId="13" xfId="0" applyFill="1" applyBorder="1" applyAlignment="1">
      <alignment horizontal="right"/>
    </xf>
    <xf numFmtId="0" fontId="2" fillId="2" borderId="3" xfId="5" applyFill="1" applyBorder="1"/>
    <xf numFmtId="164" fontId="2" fillId="2" borderId="3" xfId="5" applyNumberFormat="1" applyFill="1" applyBorder="1"/>
    <xf numFmtId="3" fontId="8" fillId="2" borderId="3" xfId="6" applyNumberFormat="1" applyFill="1" applyBorder="1"/>
    <xf numFmtId="3" fontId="2" fillId="2" borderId="3" xfId="5" applyNumberFormat="1" applyFill="1" applyBorder="1" applyAlignment="1">
      <alignment horizontal="right"/>
    </xf>
    <xf numFmtId="1" fontId="2" fillId="2" borderId="3" xfId="5" applyNumberFormat="1" applyFill="1" applyBorder="1"/>
    <xf numFmtId="0" fontId="2" fillId="2" borderId="3" xfId="5" applyFill="1" applyBorder="1" applyAlignment="1">
      <alignment horizontal="right"/>
    </xf>
    <xf numFmtId="0" fontId="0" fillId="0" borderId="0" xfId="0" applyAlignment="1">
      <alignment wrapText="1"/>
    </xf>
    <xf numFmtId="1" fontId="2" fillId="2" borderId="0" xfId="5" applyNumberFormat="1" applyFill="1"/>
    <xf numFmtId="0" fontId="2" fillId="0" borderId="9" xfId="0" applyFont="1" applyBorder="1"/>
    <xf numFmtId="3" fontId="2" fillId="0" borderId="10" xfId="0" applyNumberFormat="1" applyFont="1" applyBorder="1" applyAlignment="1">
      <alignment horizontal="right" vertical="top"/>
    </xf>
    <xf numFmtId="1" fontId="2" fillId="0" borderId="9" xfId="0" applyNumberFormat="1" applyFont="1" applyBorder="1"/>
    <xf numFmtId="3" fontId="2" fillId="0" borderId="9" xfId="0" applyNumberFormat="1" applyFont="1" applyBorder="1" applyAlignment="1">
      <alignment horizontal="right" vertical="top"/>
    </xf>
    <xf numFmtId="0" fontId="10" fillId="0" borderId="9" xfId="7" applyFill="1" applyBorder="1" applyAlignment="1">
      <alignment horizontal="left" vertical="top"/>
    </xf>
    <xf numFmtId="0" fontId="2" fillId="0" borderId="21" xfId="0" applyFont="1" applyBorder="1"/>
    <xf numFmtId="0" fontId="2" fillId="0" borderId="12" xfId="0" applyFont="1" applyBorder="1"/>
    <xf numFmtId="0" fontId="2" fillId="0" borderId="9" xfId="0" applyFont="1" applyBorder="1" applyAlignment="1">
      <alignment vertical="top"/>
    </xf>
    <xf numFmtId="14" fontId="2" fillId="0" borderId="9" xfId="0" applyNumberFormat="1" applyFont="1" applyBorder="1" applyAlignment="1">
      <alignment horizontal="left" vertical="top"/>
    </xf>
    <xf numFmtId="0" fontId="1" fillId="0" borderId="0" xfId="1" applyFill="1" applyBorder="1"/>
    <xf numFmtId="0" fontId="0" fillId="0" borderId="22" xfId="0" applyBorder="1"/>
    <xf numFmtId="3" fontId="2" fillId="0" borderId="12" xfId="0" applyNumberFormat="1" applyFont="1" applyBorder="1"/>
    <xf numFmtId="0" fontId="3" fillId="0" borderId="3" xfId="0" applyFont="1" applyBorder="1" applyAlignment="1">
      <alignment vertical="top"/>
    </xf>
    <xf numFmtId="3" fontId="2" fillId="0" borderId="3" xfId="0" applyNumberFormat="1" applyFont="1" applyBorder="1"/>
    <xf numFmtId="0" fontId="1" fillId="0" borderId="1" xfId="1" applyFill="1"/>
    <xf numFmtId="3" fontId="2" fillId="2" borderId="3" xfId="2" applyNumberFormat="1" applyFill="1" applyBorder="1"/>
    <xf numFmtId="3" fontId="11" fillId="2" borderId="3" xfId="2" applyNumberFormat="1" applyFont="1" applyFill="1" applyBorder="1"/>
    <xf numFmtId="3" fontId="3" fillId="2" borderId="3" xfId="2" applyNumberFormat="1" applyFont="1" applyFill="1" applyBorder="1"/>
    <xf numFmtId="0" fontId="12" fillId="2" borderId="3" xfId="2" applyFont="1" applyFill="1" applyBorder="1" applyAlignment="1">
      <alignment vertical="top"/>
    </xf>
    <xf numFmtId="0" fontId="12" fillId="2" borderId="3" xfId="2" applyFont="1" applyFill="1" applyBorder="1" applyAlignment="1">
      <alignment vertical="top" wrapText="1"/>
    </xf>
    <xf numFmtId="3" fontId="13" fillId="2" borderId="3" xfId="2" applyNumberFormat="1" applyFont="1" applyFill="1" applyBorder="1"/>
    <xf numFmtId="1" fontId="13" fillId="2" borderId="3" xfId="2" applyNumberFormat="1" applyFont="1" applyFill="1" applyBorder="1"/>
    <xf numFmtId="0" fontId="12" fillId="2" borderId="4" xfId="2" applyFont="1" applyFill="1" applyBorder="1" applyAlignment="1">
      <alignment vertical="top"/>
    </xf>
    <xf numFmtId="1" fontId="13" fillId="2" borderId="6" xfId="2" applyNumberFormat="1" applyFont="1" applyFill="1" applyBorder="1"/>
    <xf numFmtId="3" fontId="13" fillId="2" borderId="6" xfId="2" applyNumberFormat="1" applyFont="1" applyFill="1" applyBorder="1"/>
    <xf numFmtId="3" fontId="3" fillId="2" borderId="9" xfId="2" applyNumberFormat="1" applyFont="1" applyFill="1" applyBorder="1"/>
    <xf numFmtId="0" fontId="12" fillId="2" borderId="9" xfId="2" applyFont="1" applyFill="1" applyBorder="1" applyAlignment="1">
      <alignment vertical="top" wrapText="1"/>
    </xf>
    <xf numFmtId="3" fontId="11" fillId="2" borderId="9" xfId="2" applyNumberFormat="1" applyFont="1" applyFill="1" applyBorder="1"/>
    <xf numFmtId="0" fontId="0" fillId="0" borderId="26" xfId="0" applyBorder="1"/>
    <xf numFmtId="0" fontId="0" fillId="0" borderId="2" xfId="0" applyBorder="1"/>
    <xf numFmtId="0" fontId="12" fillId="2" borderId="14" xfId="2" applyFont="1" applyFill="1" applyBorder="1" applyAlignment="1">
      <alignment vertical="top"/>
    </xf>
    <xf numFmtId="1" fontId="13" fillId="2" borderId="24" xfId="2" applyNumberFormat="1" applyFont="1" applyFill="1" applyBorder="1"/>
    <xf numFmtId="3" fontId="13" fillId="2" borderId="2" xfId="2" applyNumberFormat="1" applyFont="1" applyFill="1" applyBorder="1"/>
    <xf numFmtId="0" fontId="14" fillId="0" borderId="9" xfId="0" applyFont="1" applyBorder="1" applyAlignment="1">
      <alignment horizontal="left" vertical="center" readingOrder="1"/>
    </xf>
    <xf numFmtId="0" fontId="10" fillId="0" borderId="0" xfId="7"/>
    <xf numFmtId="3" fontId="12" fillId="0" borderId="3" xfId="2" applyNumberFormat="1" applyFont="1" applyBorder="1"/>
    <xf numFmtId="0" fontId="12" fillId="0" borderId="3" xfId="2" applyFont="1" applyBorder="1"/>
    <xf numFmtId="0" fontId="12" fillId="0" borderId="3" xfId="2" applyFont="1" applyBorder="1" applyAlignment="1">
      <alignment vertical="top"/>
    </xf>
    <xf numFmtId="3" fontId="3" fillId="0" borderId="3" xfId="2" applyNumberFormat="1" applyFont="1" applyBorder="1"/>
    <xf numFmtId="3" fontId="2" fillId="0" borderId="3" xfId="2" applyNumberFormat="1" applyBorder="1"/>
    <xf numFmtId="3" fontId="11" fillId="0" borderId="3" xfId="2" applyNumberFormat="1" applyFont="1" applyBorder="1"/>
    <xf numFmtId="0" fontId="12" fillId="0" borderId="3" xfId="2" applyFont="1" applyBorder="1" applyAlignment="1">
      <alignment horizontal="right" vertical="top"/>
    </xf>
    <xf numFmtId="3" fontId="3" fillId="0" borderId="12" xfId="2" applyNumberFormat="1" applyFont="1" applyBorder="1"/>
    <xf numFmtId="3" fontId="2" fillId="0" borderId="12" xfId="2" applyNumberFormat="1" applyBorder="1"/>
    <xf numFmtId="3" fontId="11" fillId="0" borderId="12" xfId="2" applyNumberFormat="1" applyFont="1" applyBorder="1"/>
    <xf numFmtId="0" fontId="12" fillId="0" borderId="4" xfId="2" applyFont="1" applyBorder="1" applyAlignment="1">
      <alignment vertical="top"/>
    </xf>
    <xf numFmtId="3" fontId="13" fillId="0" borderId="6" xfId="2" applyNumberFormat="1" applyFont="1" applyBorder="1"/>
    <xf numFmtId="3" fontId="13" fillId="0" borderId="3" xfId="2" applyNumberFormat="1" applyFont="1" applyBorder="1"/>
    <xf numFmtId="1" fontId="13" fillId="0" borderId="3" xfId="2" applyNumberFormat="1" applyFont="1" applyBorder="1"/>
    <xf numFmtId="1" fontId="13" fillId="0" borderId="6" xfId="2" applyNumberFormat="1" applyFont="1" applyBorder="1"/>
    <xf numFmtId="0" fontId="12" fillId="0" borderId="4" xfId="2" applyFont="1" applyBorder="1" applyAlignment="1">
      <alignment horizontal="right" vertical="top"/>
    </xf>
    <xf numFmtId="3" fontId="11" fillId="0" borderId="3" xfId="2" applyNumberFormat="1" applyFont="1" applyBorder="1" applyAlignment="1">
      <alignment horizontal="right"/>
    </xf>
    <xf numFmtId="1" fontId="13" fillId="0" borderId="3" xfId="2" applyNumberFormat="1" applyFont="1" applyBorder="1" applyAlignment="1">
      <alignment horizontal="right"/>
    </xf>
    <xf numFmtId="1" fontId="13" fillId="2" borderId="3" xfId="2" applyNumberFormat="1" applyFont="1" applyFill="1" applyBorder="1" applyAlignment="1">
      <alignment horizontal="right"/>
    </xf>
    <xf numFmtId="1" fontId="13" fillId="2" borderId="2" xfId="2" applyNumberFormat="1" applyFont="1" applyFill="1" applyBorder="1" applyAlignment="1">
      <alignment horizontal="right"/>
    </xf>
    <xf numFmtId="3" fontId="11" fillId="2" borderId="3" xfId="2" applyNumberFormat="1" applyFont="1" applyFill="1" applyBorder="1" applyAlignment="1">
      <alignment horizontal="right"/>
    </xf>
    <xf numFmtId="0" fontId="16" fillId="0" borderId="3" xfId="0" applyFont="1" applyBorder="1"/>
    <xf numFmtId="0" fontId="2" fillId="2" borderId="32" xfId="2" applyFill="1" applyBorder="1"/>
    <xf numFmtId="0" fontId="0" fillId="0" borderId="32" xfId="0" applyBorder="1"/>
    <xf numFmtId="0" fontId="7" fillId="0" borderId="9" xfId="0" applyFont="1" applyBorder="1"/>
    <xf numFmtId="0" fontId="2" fillId="2" borderId="12" xfId="2" applyFill="1" applyBorder="1"/>
    <xf numFmtId="0" fontId="10" fillId="0" borderId="26" xfId="7" applyBorder="1"/>
    <xf numFmtId="3" fontId="13" fillId="0" borderId="4" xfId="2" applyNumberFormat="1" applyFont="1" applyBorder="1"/>
    <xf numFmtId="1" fontId="13" fillId="0" borderId="4" xfId="2" applyNumberFormat="1" applyFont="1" applyBorder="1"/>
    <xf numFmtId="3" fontId="13" fillId="2" borderId="4" xfId="2" applyNumberFormat="1" applyFont="1" applyFill="1" applyBorder="1"/>
    <xf numFmtId="165" fontId="13" fillId="2" borderId="14" xfId="4" applyNumberFormat="1" applyFont="1" applyFill="1" applyBorder="1" applyAlignment="1"/>
    <xf numFmtId="165" fontId="13" fillId="2" borderId="4" xfId="4" applyNumberFormat="1" applyFont="1" applyFill="1" applyBorder="1" applyAlignment="1"/>
    <xf numFmtId="1" fontId="13" fillId="2" borderId="4" xfId="2" applyNumberFormat="1" applyFont="1" applyFill="1" applyBorder="1"/>
    <xf numFmtId="0" fontId="15" fillId="0" borderId="0" xfId="2" applyFont="1" applyAlignment="1">
      <alignment vertical="top" wrapText="1"/>
    </xf>
    <xf numFmtId="3" fontId="13" fillId="0" borderId="0" xfId="2" applyNumberFormat="1" applyFont="1"/>
    <xf numFmtId="1" fontId="13" fillId="0" borderId="0" xfId="2" applyNumberFormat="1" applyFont="1"/>
    <xf numFmtId="0" fontId="0" fillId="0" borderId="34" xfId="0" applyBorder="1" applyAlignment="1">
      <alignment wrapText="1"/>
    </xf>
    <xf numFmtId="0" fontId="0" fillId="0" borderId="34" xfId="0" applyBorder="1"/>
    <xf numFmtId="3" fontId="12" fillId="0" borderId="34" xfId="2" applyNumberFormat="1" applyFont="1" applyBorder="1"/>
    <xf numFmtId="0" fontId="12" fillId="0" borderId="34" xfId="2" applyFont="1" applyBorder="1"/>
    <xf numFmtId="0" fontId="10" fillId="2" borderId="9" xfId="7" applyFill="1" applyBorder="1"/>
    <xf numFmtId="0" fontId="7" fillId="0" borderId="0" xfId="0" applyFont="1"/>
    <xf numFmtId="14" fontId="10" fillId="0" borderId="9" xfId="7" applyNumberFormat="1" applyFill="1" applyBorder="1" applyAlignment="1">
      <alignment horizontal="left" vertical="top"/>
    </xf>
    <xf numFmtId="0" fontId="10" fillId="0" borderId="9" xfId="7" applyFill="1" applyBorder="1"/>
    <xf numFmtId="3" fontId="0" fillId="0" borderId="0" xfId="0" applyNumberFormat="1"/>
    <xf numFmtId="0" fontId="3" fillId="2" borderId="3" xfId="0" applyFont="1" applyFill="1" applyBorder="1" applyAlignment="1">
      <alignment horizontal="left" wrapText="1"/>
    </xf>
    <xf numFmtId="0" fontId="3" fillId="2" borderId="3" xfId="2" applyFont="1" applyFill="1" applyBorder="1" applyAlignment="1">
      <alignment horizontal="left" wrapText="1"/>
    </xf>
    <xf numFmtId="0" fontId="3" fillId="2" borderId="3" xfId="5" applyFont="1" applyFill="1" applyBorder="1" applyAlignment="1">
      <alignment horizontal="left" wrapText="1"/>
    </xf>
    <xf numFmtId="0" fontId="3" fillId="2" borderId="4" xfId="2" applyFont="1" applyFill="1" applyBorder="1" applyAlignment="1">
      <alignment horizontal="left" wrapText="1"/>
    </xf>
    <xf numFmtId="0" fontId="15" fillId="2" borderId="4" xfId="2" applyFont="1" applyFill="1" applyBorder="1" applyAlignment="1">
      <alignment horizontal="left" wrapText="1"/>
    </xf>
    <xf numFmtId="0" fontId="15" fillId="2" borderId="5" xfId="2" applyFont="1" applyFill="1" applyBorder="1" applyAlignment="1">
      <alignment horizontal="left" wrapText="1"/>
    </xf>
    <xf numFmtId="0" fontId="3" fillId="0" borderId="25" xfId="2" applyFont="1" applyBorder="1" applyAlignment="1">
      <alignment horizontal="left" wrapText="1"/>
    </xf>
    <xf numFmtId="0" fontId="0" fillId="0" borderId="27" xfId="0" applyBorder="1" applyAlignment="1">
      <alignment horizontal="left" wrapText="1"/>
    </xf>
    <xf numFmtId="0" fontId="3" fillId="0" borderId="23" xfId="2" applyFont="1" applyBorder="1" applyAlignment="1">
      <alignment horizontal="left" wrapText="1"/>
    </xf>
    <xf numFmtId="0" fontId="15" fillId="0" borderId="25" xfId="2" applyFont="1" applyBorder="1" applyAlignment="1">
      <alignment horizontal="left" wrapText="1"/>
    </xf>
    <xf numFmtId="0" fontId="15" fillId="0" borderId="33" xfId="2" applyFont="1" applyBorder="1" applyAlignment="1">
      <alignment horizontal="left" wrapText="1"/>
    </xf>
    <xf numFmtId="0" fontId="3" fillId="0" borderId="3" xfId="0" applyFont="1" applyBorder="1" applyAlignment="1">
      <alignment wrapText="1"/>
    </xf>
    <xf numFmtId="0" fontId="3" fillId="0" borderId="3" xfId="0" applyFont="1" applyBorder="1" applyAlignment="1">
      <alignment horizontal="left" wrapText="1"/>
    </xf>
    <xf numFmtId="0" fontId="3" fillId="0" borderId="3" xfId="0" applyFont="1" applyBorder="1" applyAlignment="1">
      <alignment horizontal="left"/>
    </xf>
    <xf numFmtId="0" fontId="3" fillId="2" borderId="3" xfId="5" applyFont="1" applyFill="1" applyBorder="1"/>
    <xf numFmtId="164" fontId="3" fillId="2" borderId="3" xfId="5" applyNumberFormat="1" applyFont="1" applyFill="1" applyBorder="1"/>
    <xf numFmtId="3" fontId="9" fillId="2" borderId="3" xfId="6" applyNumberFormat="1" applyFont="1" applyFill="1" applyBorder="1"/>
    <xf numFmtId="1" fontId="3" fillId="2" borderId="3" xfId="5" applyNumberFormat="1" applyFont="1" applyFill="1" applyBorder="1"/>
    <xf numFmtId="3" fontId="3" fillId="2" borderId="3" xfId="5" applyNumberFormat="1" applyFont="1" applyFill="1" applyBorder="1" applyAlignment="1">
      <alignment horizontal="right"/>
    </xf>
    <xf numFmtId="0" fontId="2" fillId="0" borderId="3" xfId="5" applyBorder="1"/>
    <xf numFmtId="164" fontId="2" fillId="0" borderId="3" xfId="5" applyNumberFormat="1" applyBorder="1"/>
    <xf numFmtId="3" fontId="8" fillId="0" borderId="3" xfId="6" applyNumberFormat="1" applyBorder="1"/>
    <xf numFmtId="1" fontId="2" fillId="0" borderId="3" xfId="5" applyNumberFormat="1" applyBorder="1"/>
    <xf numFmtId="3" fontId="2" fillId="0" borderId="3" xfId="5" applyNumberFormat="1" applyBorder="1" applyAlignment="1">
      <alignment horizontal="right"/>
    </xf>
    <xf numFmtId="1" fontId="0" fillId="0" borderId="0" xfId="0" applyNumberFormat="1"/>
    <xf numFmtId="165" fontId="0" fillId="0" borderId="0" xfId="0" applyNumberFormat="1"/>
    <xf numFmtId="3" fontId="17" fillId="0" borderId="0" xfId="0" applyNumberFormat="1" applyFont="1"/>
    <xf numFmtId="164" fontId="0" fillId="0" borderId="0" xfId="0" applyNumberFormat="1"/>
    <xf numFmtId="4" fontId="0" fillId="0" borderId="0" xfId="0" applyNumberFormat="1"/>
    <xf numFmtId="0" fontId="2" fillId="2" borderId="26" xfId="2" applyFill="1" applyBorder="1"/>
    <xf numFmtId="0" fontId="0" fillId="0" borderId="0" xfId="0" applyBorder="1"/>
    <xf numFmtId="0" fontId="12" fillId="0" borderId="0" xfId="2" applyFont="1" applyBorder="1" applyAlignment="1">
      <alignment vertical="top"/>
    </xf>
    <xf numFmtId="3" fontId="3" fillId="0" borderId="0" xfId="2" applyNumberFormat="1" applyFont="1" applyBorder="1"/>
    <xf numFmtId="3" fontId="2" fillId="0" borderId="0" xfId="2" applyNumberFormat="1" applyBorder="1"/>
    <xf numFmtId="3" fontId="11" fillId="0" borderId="0" xfId="2" applyNumberFormat="1" applyFont="1" applyBorder="1"/>
    <xf numFmtId="3" fontId="11" fillId="0" borderId="0" xfId="2" applyNumberFormat="1" applyFont="1" applyBorder="1" applyAlignment="1">
      <alignment horizontal="right"/>
    </xf>
    <xf numFmtId="9" fontId="0" fillId="0" borderId="0" xfId="8" applyFont="1"/>
    <xf numFmtId="166" fontId="0" fillId="0" borderId="0" xfId="0" applyNumberFormat="1"/>
    <xf numFmtId="3" fontId="2" fillId="0" borderId="0" xfId="0" applyNumberFormat="1" applyFont="1" applyBorder="1"/>
    <xf numFmtId="0" fontId="2" fillId="0" borderId="0" xfId="0" applyFont="1" applyBorder="1" applyAlignment="1">
      <alignment vertical="top"/>
    </xf>
    <xf numFmtId="0" fontId="1" fillId="2" borderId="31" xfId="1" applyFill="1" applyBorder="1" applyAlignment="1">
      <alignment horizontal="left" vertical="top" wrapText="1"/>
    </xf>
    <xf numFmtId="0" fontId="1" fillId="2" borderId="1" xfId="1" applyFill="1" applyAlignment="1">
      <alignment horizontal="left" vertical="top" wrapText="1"/>
    </xf>
    <xf numFmtId="0" fontId="1" fillId="2" borderId="28" xfId="1" applyFill="1" applyBorder="1" applyAlignment="1">
      <alignment horizontal="left" vertical="top" wrapText="1"/>
    </xf>
    <xf numFmtId="0" fontId="1" fillId="0" borderId="30" xfId="1" applyFill="1" applyBorder="1" applyAlignment="1">
      <alignment horizontal="left"/>
    </xf>
    <xf numFmtId="0" fontId="1" fillId="0" borderId="29" xfId="1" applyFill="1" applyBorder="1" applyAlignment="1">
      <alignment horizontal="left"/>
    </xf>
  </cellXfs>
  <cellStyles count="9">
    <cellStyle name="Comma" xfId="4" builtinId="3"/>
    <cellStyle name="Heading 1" xfId="1" builtinId="16"/>
    <cellStyle name="Hyperlink" xfId="7" builtinId="8"/>
    <cellStyle name="Normaali 10" xfId="5" xr:uid="{DFD80DDC-E572-48E2-AEB9-01D512EF0876}"/>
    <cellStyle name="Normaali 2" xfId="2" xr:uid="{60CA6075-977F-4A02-96F8-304671E9D2D0}"/>
    <cellStyle name="Normaali 2 2" xfId="3" xr:uid="{F853B79A-222D-4DFA-864B-DC3967CE0F0C}"/>
    <cellStyle name="Normaali 9" xfId="6" xr:uid="{894BA0A1-178A-4347-AA54-E855AEA6C1D6}"/>
    <cellStyle name="Normal" xfId="0" builtinId="0"/>
    <cellStyle name="Percent" xfId="8" builtinId="5"/>
  </cellStyles>
  <dxfs count="0"/>
  <tableStyles count="0" defaultTableStyle="TableStyleMedium2" defaultPivotStyle="PivotStyleLight16"/>
  <colors>
    <mruColors>
      <color rgb="FF6AAFC8"/>
      <color rgb="FF2A4E96"/>
      <color rgb="FF71C195"/>
      <color rgb="FFF29897"/>
      <color rgb="FF355F4F"/>
      <color rgb="FFFDF5B6"/>
      <color rgb="FFBF8718"/>
      <color rgb="FF006085"/>
      <color rgb="FF244439"/>
      <color rgb="FF0058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vuosina 1997-2024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'Yhdyskuntajätteet 1997-2023'!$B$2</c:f>
              <c:strCache>
                <c:ptCount val="1"/>
                <c:pt idx="0">
                  <c:v>Yhteensä</c:v>
                </c:pt>
              </c:strCache>
            </c:strRef>
          </c:tx>
          <c:spPr>
            <a:solidFill>
              <a:srgbClr val="355F4F"/>
            </a:solidFill>
            <a:ln>
              <a:noFill/>
            </a:ln>
            <a:effectLst/>
          </c:spPr>
          <c:invertIfNegative val="0"/>
          <c:cat>
            <c:numRef>
              <c:f>'Yhdyskuntajätteet 1997-2023'!$A$3:$A$30</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'Yhdyskuntajätteet 1997-2023'!$B$3:$B$30</c:f>
              <c:numCache>
                <c:formatCode>#,##0</c:formatCode>
                <c:ptCount val="28"/>
                <c:pt idx="0">
                  <c:v>2200</c:v>
                </c:pt>
                <c:pt idx="1">
                  <c:v>2300</c:v>
                </c:pt>
                <c:pt idx="2">
                  <c:v>2400</c:v>
                </c:pt>
                <c:pt idx="3">
                  <c:v>2606.9185979999993</c:v>
                </c:pt>
                <c:pt idx="4">
                  <c:v>2401.8159999999998</c:v>
                </c:pt>
                <c:pt idx="5">
                  <c:v>2384.4169999999999</c:v>
                </c:pt>
                <c:pt idx="6">
                  <c:v>2427.875</c:v>
                </c:pt>
                <c:pt idx="7">
                  <c:v>2453.4389999999999</c:v>
                </c:pt>
                <c:pt idx="8">
                  <c:v>2505.7829999999999</c:v>
                </c:pt>
                <c:pt idx="9">
                  <c:v>2600.1109999999999</c:v>
                </c:pt>
                <c:pt idx="10">
                  <c:v>2674.9180000000001</c:v>
                </c:pt>
                <c:pt idx="11">
                  <c:v>2768.203</c:v>
                </c:pt>
                <c:pt idx="12">
                  <c:v>2562.9319999999998</c:v>
                </c:pt>
                <c:pt idx="13">
                  <c:v>2519.9569999999999</c:v>
                </c:pt>
                <c:pt idx="14">
                  <c:v>2718.768</c:v>
                </c:pt>
                <c:pt idx="15">
                  <c:v>2738.0949999999998</c:v>
                </c:pt>
                <c:pt idx="16">
                  <c:v>2681.547</c:v>
                </c:pt>
                <c:pt idx="17">
                  <c:v>2629.8789999999999</c:v>
                </c:pt>
                <c:pt idx="18">
                  <c:v>2738.28</c:v>
                </c:pt>
                <c:pt idx="19">
                  <c:v>2767.931</c:v>
                </c:pt>
                <c:pt idx="20">
                  <c:v>2811.5880000000002</c:v>
                </c:pt>
                <c:pt idx="21">
                  <c:v>3041.0819999999999</c:v>
                </c:pt>
                <c:pt idx="22">
                  <c:v>3122.7049999999999</c:v>
                </c:pt>
                <c:pt idx="23">
                  <c:v>3376.7919999999999</c:v>
                </c:pt>
                <c:pt idx="24">
                  <c:v>3490.6759999999999</c:v>
                </c:pt>
                <c:pt idx="25">
                  <c:v>2898.0430000000001</c:v>
                </c:pt>
                <c:pt idx="26">
                  <c:v>2612</c:v>
                </c:pt>
                <c:pt idx="27">
                  <c:v>2570</c:v>
                </c:pt>
              </c:numCache>
            </c:numRef>
          </c:val>
          <c:extLst>
            <c:ext xmlns:c16="http://schemas.microsoft.com/office/drawing/2014/chart" uri="{C3380CC4-5D6E-409C-BE32-E72D297353CC}">
              <c16:uniqueId val="{00000000-D322-4E03-A728-9E688EC41F75}"/>
            </c:ext>
          </c:extLst>
        </c:ser>
        <c:dLbls>
          <c:showLegendKey val="0"/>
          <c:showVal val="0"/>
          <c:showCatName val="0"/>
          <c:showSerName val="0"/>
          <c:showPercent val="0"/>
          <c:showBubbleSize val="0"/>
        </c:dLbls>
        <c:gapWidth val="150"/>
        <c:axId val="820392608"/>
        <c:axId val="2140248752"/>
      </c:barChart>
      <c:catAx>
        <c:axId val="8203926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4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40248752"/>
        <c:crosses val="autoZero"/>
        <c:auto val="1"/>
        <c:lblAlgn val="ctr"/>
        <c:lblOffset val="100"/>
        <c:noMultiLvlLbl val="0"/>
      </c:catAx>
      <c:valAx>
        <c:axId val="2140248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a:p>
                <a:pPr>
                  <a:defRPr/>
                </a:pPr>
                <a:r>
                  <a:rPr lang="en-US"/>
                  <a:t>1000 t</a:t>
                </a:r>
              </a:p>
            </c:rich>
          </c:tx>
          <c:layout>
            <c:manualLayout>
              <c:xMode val="edge"/>
              <c:yMode val="edge"/>
              <c:x val="9.3668019758399765E-2"/>
              <c:y val="4.3061248549605059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20392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Suomessa ja EU:ssa kg/asukas</a:t>
            </a:r>
          </a:p>
          <a:p>
            <a:pPr>
              <a:defRPr/>
            </a:pPr>
            <a:r>
              <a:rPr lang="fi-FI"/>
              <a:t>sekä yhdyskuntajätemäärä vuosina 2000-2024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1"/>
          <c:order val="1"/>
          <c:tx>
            <c:strRef>
              <c:f>'YKJ per asukas, Suomi ja EU'!$C$2</c:f>
              <c:strCache>
                <c:ptCount val="1"/>
                <c:pt idx="0">
                  <c:v>Suomi: kg/asukas</c:v>
                </c:pt>
              </c:strCache>
            </c:strRef>
          </c:tx>
          <c:spPr>
            <a:solidFill>
              <a:srgbClr val="355F4F"/>
            </a:solidFill>
            <a:ln>
              <a:noFill/>
            </a:ln>
            <a:effectLst/>
          </c:spPr>
          <c:invertIfNegative val="0"/>
          <c:cat>
            <c:strRef>
              <c:f>'YKJ per asukas, Suomi ja EU'!$A$3:$A$27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per asukas, Suomi ja EU'!$C$3:$C$27</c:f>
              <c:numCache>
                <c:formatCode>General</c:formatCode>
                <c:ptCount val="25"/>
                <c:pt idx="0">
                  <c:v>502</c:v>
                </c:pt>
                <c:pt idx="1">
                  <c:v>465</c:v>
                </c:pt>
                <c:pt idx="2">
                  <c:v>458</c:v>
                </c:pt>
                <c:pt idx="3">
                  <c:v>466</c:v>
                </c:pt>
                <c:pt idx="4">
                  <c:v>469</c:v>
                </c:pt>
                <c:pt idx="5">
                  <c:v>478</c:v>
                </c:pt>
                <c:pt idx="6">
                  <c:v>494</c:v>
                </c:pt>
                <c:pt idx="7">
                  <c:v>506</c:v>
                </c:pt>
                <c:pt idx="8">
                  <c:v>521</c:v>
                </c:pt>
                <c:pt idx="9">
                  <c:v>480</c:v>
                </c:pt>
                <c:pt idx="10">
                  <c:v>470</c:v>
                </c:pt>
                <c:pt idx="11">
                  <c:v>505</c:v>
                </c:pt>
                <c:pt idx="12">
                  <c:v>506</c:v>
                </c:pt>
                <c:pt idx="13">
                  <c:v>493</c:v>
                </c:pt>
                <c:pt idx="14">
                  <c:v>482</c:v>
                </c:pt>
                <c:pt idx="15">
                  <c:v>500</c:v>
                </c:pt>
                <c:pt idx="16">
                  <c:v>504</c:v>
                </c:pt>
                <c:pt idx="17">
                  <c:v>510</c:v>
                </c:pt>
                <c:pt idx="18">
                  <c:v>551</c:v>
                </c:pt>
                <c:pt idx="19">
                  <c:v>565</c:v>
                </c:pt>
                <c:pt idx="20">
                  <c:v>610</c:v>
                </c:pt>
                <c:pt idx="21" formatCode="0">
                  <c:v>629</c:v>
                </c:pt>
                <c:pt idx="22" formatCode="0">
                  <c:v>521</c:v>
                </c:pt>
                <c:pt idx="23" formatCode="0">
                  <c:v>466</c:v>
                </c:pt>
                <c:pt idx="24" formatCode="0">
                  <c:v>456</c:v>
                </c:pt>
              </c:numCache>
            </c:numRef>
          </c:val>
          <c:extLst>
            <c:ext xmlns:c16="http://schemas.microsoft.com/office/drawing/2014/chart" uri="{C3380CC4-5D6E-409C-BE32-E72D297353CC}">
              <c16:uniqueId val="{00000001-0005-406E-95EE-2FBCE3249507}"/>
            </c:ext>
          </c:extLst>
        </c:ser>
        <c:ser>
          <c:idx val="2"/>
          <c:order val="2"/>
          <c:tx>
            <c:strRef>
              <c:f>'YKJ per asukas, Suomi ja EU'!$D$2</c:f>
              <c:strCache>
                <c:ptCount val="1"/>
                <c:pt idx="0">
                  <c:v>EU: kg/asukas</c:v>
                </c:pt>
              </c:strCache>
            </c:strRef>
          </c:tx>
          <c:spPr>
            <a:solidFill>
              <a:srgbClr val="6AAFC8"/>
            </a:solidFill>
            <a:ln>
              <a:solidFill>
                <a:srgbClr val="6AAFC8"/>
              </a:solidFill>
            </a:ln>
            <a:effectLst/>
          </c:spPr>
          <c:invertIfNegative val="0"/>
          <c:cat>
            <c:strRef>
              <c:f>'YKJ per asukas, Suomi ja EU'!$A$3:$A$27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per asukas, Suomi ja EU'!$D$3:$D$27</c:f>
              <c:numCache>
                <c:formatCode>General</c:formatCode>
                <c:ptCount val="25"/>
                <c:pt idx="0">
                  <c:v>513</c:v>
                </c:pt>
                <c:pt idx="1">
                  <c:v>509</c:v>
                </c:pt>
                <c:pt idx="2">
                  <c:v>515</c:v>
                </c:pt>
                <c:pt idx="3">
                  <c:v>502</c:v>
                </c:pt>
                <c:pt idx="4">
                  <c:v>500</c:v>
                </c:pt>
                <c:pt idx="5">
                  <c:v>506</c:v>
                </c:pt>
                <c:pt idx="6">
                  <c:v>513</c:v>
                </c:pt>
                <c:pt idx="7">
                  <c:v>517</c:v>
                </c:pt>
                <c:pt idx="8">
                  <c:v>518</c:v>
                </c:pt>
                <c:pt idx="9">
                  <c:v>510</c:v>
                </c:pt>
                <c:pt idx="10">
                  <c:v>503</c:v>
                </c:pt>
                <c:pt idx="11">
                  <c:v>499</c:v>
                </c:pt>
                <c:pt idx="12">
                  <c:v>488</c:v>
                </c:pt>
                <c:pt idx="13">
                  <c:v>479</c:v>
                </c:pt>
                <c:pt idx="14">
                  <c:v>479</c:v>
                </c:pt>
                <c:pt idx="15">
                  <c:v>481</c:v>
                </c:pt>
                <c:pt idx="16">
                  <c:v>494</c:v>
                </c:pt>
                <c:pt idx="17">
                  <c:v>500</c:v>
                </c:pt>
                <c:pt idx="18">
                  <c:v>500</c:v>
                </c:pt>
                <c:pt idx="19">
                  <c:v>505</c:v>
                </c:pt>
                <c:pt idx="20">
                  <c:v>521</c:v>
                </c:pt>
                <c:pt idx="21">
                  <c:v>534</c:v>
                </c:pt>
                <c:pt idx="22">
                  <c:v>515</c:v>
                </c:pt>
                <c:pt idx="23">
                  <c:v>511</c:v>
                </c:pt>
              </c:numCache>
            </c:numRef>
          </c:val>
          <c:extLst>
            <c:ext xmlns:c16="http://schemas.microsoft.com/office/drawing/2014/chart" uri="{C3380CC4-5D6E-409C-BE32-E72D297353CC}">
              <c16:uniqueId val="{00000002-0005-406E-95EE-2FBCE3249507}"/>
            </c:ext>
          </c:extLst>
        </c:ser>
        <c:dLbls>
          <c:showLegendKey val="0"/>
          <c:showVal val="0"/>
          <c:showCatName val="0"/>
          <c:showSerName val="0"/>
          <c:showPercent val="0"/>
          <c:showBubbleSize val="0"/>
        </c:dLbls>
        <c:gapWidth val="150"/>
        <c:axId val="933593776"/>
        <c:axId val="864653952"/>
      </c:barChart>
      <c:lineChart>
        <c:grouping val="standard"/>
        <c:varyColors val="0"/>
        <c:ser>
          <c:idx val="0"/>
          <c:order val="0"/>
          <c:tx>
            <c:strRef>
              <c:f>'YKJ per asukas, Suomi ja EU'!$B$2</c:f>
              <c:strCache>
                <c:ptCount val="1"/>
                <c:pt idx="0">
                  <c:v>YKJ yhteensä, 1000 t (Suomi)</c:v>
                </c:pt>
              </c:strCache>
            </c:strRef>
          </c:tx>
          <c:spPr>
            <a:ln w="28575" cap="rnd">
              <a:solidFill>
                <a:srgbClr val="2A4E96"/>
              </a:solidFill>
              <a:round/>
            </a:ln>
            <a:effectLst/>
          </c:spPr>
          <c:marker>
            <c:symbol val="none"/>
          </c:marker>
          <c:cat>
            <c:strRef>
              <c:f>'YKJ per asukas, Suomi ja EU'!$A$3:$A$27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per asukas, Suomi ja EU'!$B$3:$B$27</c:f>
              <c:numCache>
                <c:formatCode>#,##0</c:formatCode>
                <c:ptCount val="25"/>
                <c:pt idx="0">
                  <c:v>2606.9189999999999</c:v>
                </c:pt>
                <c:pt idx="1">
                  <c:v>2401.8159999999998</c:v>
                </c:pt>
                <c:pt idx="2">
                  <c:v>2384.4169999999999</c:v>
                </c:pt>
                <c:pt idx="3">
                  <c:v>2427.875</c:v>
                </c:pt>
                <c:pt idx="4">
                  <c:v>2453.4389999999999</c:v>
                </c:pt>
                <c:pt idx="5">
                  <c:v>2505.7829999999999</c:v>
                </c:pt>
                <c:pt idx="6">
                  <c:v>2600.1109999999999</c:v>
                </c:pt>
                <c:pt idx="7">
                  <c:v>2674.9180000000001</c:v>
                </c:pt>
                <c:pt idx="8">
                  <c:v>2768.203</c:v>
                </c:pt>
                <c:pt idx="9">
                  <c:v>2562.9319999999998</c:v>
                </c:pt>
                <c:pt idx="10">
                  <c:v>2519.9569999999999</c:v>
                </c:pt>
                <c:pt idx="11">
                  <c:v>2718.768</c:v>
                </c:pt>
                <c:pt idx="12">
                  <c:v>2738.0949999999998</c:v>
                </c:pt>
                <c:pt idx="13">
                  <c:v>2681.547</c:v>
                </c:pt>
                <c:pt idx="14">
                  <c:v>2629.8789999999999</c:v>
                </c:pt>
                <c:pt idx="15">
                  <c:v>2738.28</c:v>
                </c:pt>
                <c:pt idx="16">
                  <c:v>2767.931</c:v>
                </c:pt>
                <c:pt idx="17">
                  <c:v>2811.5880000000002</c:v>
                </c:pt>
                <c:pt idx="18">
                  <c:v>3041.0821597873901</c:v>
                </c:pt>
                <c:pt idx="19">
                  <c:v>3122.7049999999999</c:v>
                </c:pt>
                <c:pt idx="20">
                  <c:v>3376.7919999999999</c:v>
                </c:pt>
                <c:pt idx="21">
                  <c:v>3490.6759999999999</c:v>
                </c:pt>
                <c:pt idx="22">
                  <c:v>2898.0430000000001</c:v>
                </c:pt>
                <c:pt idx="23">
                  <c:v>2612</c:v>
                </c:pt>
                <c:pt idx="24">
                  <c:v>2570</c:v>
                </c:pt>
              </c:numCache>
            </c:numRef>
          </c:val>
          <c:smooth val="0"/>
          <c:extLst>
            <c:ext xmlns:c16="http://schemas.microsoft.com/office/drawing/2014/chart" uri="{C3380CC4-5D6E-409C-BE32-E72D297353CC}">
              <c16:uniqueId val="{00000000-0005-406E-95EE-2FBCE3249507}"/>
            </c:ext>
          </c:extLst>
        </c:ser>
        <c:dLbls>
          <c:showLegendKey val="0"/>
          <c:showVal val="0"/>
          <c:showCatName val="0"/>
          <c:showSerName val="0"/>
          <c:showPercent val="0"/>
          <c:showBubbleSize val="0"/>
        </c:dLbls>
        <c:marker val="1"/>
        <c:smooth val="0"/>
        <c:axId val="631724832"/>
        <c:axId val="996261760"/>
      </c:lineChart>
      <c:catAx>
        <c:axId val="933593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53952"/>
        <c:crosses val="autoZero"/>
        <c:auto val="1"/>
        <c:lblAlgn val="ctr"/>
        <c:lblOffset val="100"/>
        <c:noMultiLvlLbl val="0"/>
      </c:catAx>
      <c:valAx>
        <c:axId val="86465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 / asukas</a:t>
                </a:r>
              </a:p>
            </c:rich>
          </c:tx>
          <c:layout>
            <c:manualLayout>
              <c:xMode val="edge"/>
              <c:yMode val="edge"/>
              <c:x val="9.1219128869761398E-2"/>
              <c:y val="0.11601546255224346"/>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33593776"/>
        <c:crosses val="autoZero"/>
        <c:crossBetween val="between"/>
      </c:valAx>
      <c:valAx>
        <c:axId val="996261760"/>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YKJ yhteensä</a:t>
                </a:r>
              </a:p>
              <a:p>
                <a:pPr>
                  <a:defRPr/>
                </a:pPr>
                <a:r>
                  <a:rPr lang="fi-FI"/>
                  <a:t>1000 t</a:t>
                </a:r>
              </a:p>
            </c:rich>
          </c:tx>
          <c:layout>
            <c:manualLayout>
              <c:xMode val="edge"/>
              <c:yMode val="edge"/>
              <c:x val="0.80630273106610584"/>
              <c:y val="8.3867654134767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31724832"/>
        <c:crosses val="max"/>
        <c:crossBetween val="between"/>
      </c:valAx>
      <c:catAx>
        <c:axId val="631724832"/>
        <c:scaling>
          <c:orientation val="minMax"/>
        </c:scaling>
        <c:delete val="1"/>
        <c:axPos val="b"/>
        <c:numFmt formatCode="General" sourceLinked="1"/>
        <c:majorTickMark val="none"/>
        <c:minorTickMark val="none"/>
        <c:tickLblPos val="nextTo"/>
        <c:crossAx val="996261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Yhdyskuntajätemäärän kehitys suhteessa</a:t>
            </a:r>
          </a:p>
          <a:p>
            <a:pPr>
              <a:defRPr/>
            </a:pPr>
            <a:r>
              <a:rPr lang="fi-FI"/>
              <a:t>BKT:n kehitykseen 2000-2024, viitevuosi 2015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1"/>
          <c:order val="0"/>
          <c:tx>
            <c:strRef>
              <c:f>'YKJ BKT'!$D$2</c:f>
              <c:strCache>
                <c:ptCount val="1"/>
                <c:pt idx="0">
                  <c:v>YKJ-määrä, indeksi, viitevuosi 2015</c:v>
                </c:pt>
              </c:strCache>
            </c:strRef>
          </c:tx>
          <c:spPr>
            <a:ln w="28575" cap="rnd">
              <a:solidFill>
                <a:srgbClr val="355F4F"/>
              </a:solidFill>
              <a:round/>
            </a:ln>
            <a:effectLst/>
          </c:spPr>
          <c:marker>
            <c:symbol val="none"/>
          </c:marker>
          <c:cat>
            <c:strRef>
              <c:f>'YKJ BKT'!$A$3:$A$27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BKT'!$D$3:$D$27</c:f>
              <c:numCache>
                <c:formatCode>0</c:formatCode>
                <c:ptCount val="25"/>
                <c:pt idx="0">
                  <c:v>95.202776852622819</c:v>
                </c:pt>
                <c:pt idx="1">
                  <c:v>87.712578699037351</c:v>
                </c:pt>
                <c:pt idx="2">
                  <c:v>87.077179835517185</c:v>
                </c:pt>
                <c:pt idx="3">
                  <c:v>88.664234482960097</c:v>
                </c:pt>
                <c:pt idx="4">
                  <c:v>89.597813225820587</c:v>
                </c:pt>
                <c:pt idx="5">
                  <c:v>91.509378149787452</c:v>
                </c:pt>
                <c:pt idx="6">
                  <c:v>94.954168310034035</c:v>
                </c:pt>
                <c:pt idx="7">
                  <c:v>97.686065705479351</c:v>
                </c:pt>
                <c:pt idx="8">
                  <c:v>101.09276626203309</c:v>
                </c:pt>
                <c:pt idx="9">
                  <c:v>93.596418189520421</c:v>
                </c:pt>
                <c:pt idx="10">
                  <c:v>92.02700235184129</c:v>
                </c:pt>
                <c:pt idx="11">
                  <c:v>99.287435908672592</c:v>
                </c:pt>
                <c:pt idx="12">
                  <c:v>99.993243934148438</c:v>
                </c:pt>
                <c:pt idx="13">
                  <c:v>97.928151978614324</c:v>
                </c:pt>
                <c:pt idx="14">
                  <c:v>96.041274084461776</c:v>
                </c:pt>
                <c:pt idx="15">
                  <c:v>100</c:v>
                </c:pt>
                <c:pt idx="16">
                  <c:v>103</c:v>
                </c:pt>
                <c:pt idx="17">
                  <c:v>104</c:v>
                </c:pt>
                <c:pt idx="18">
                  <c:v>113</c:v>
                </c:pt>
                <c:pt idx="19">
                  <c:v>116</c:v>
                </c:pt>
                <c:pt idx="20">
                  <c:v>125</c:v>
                </c:pt>
                <c:pt idx="21">
                  <c:v>129</c:v>
                </c:pt>
                <c:pt idx="22">
                  <c:v>107</c:v>
                </c:pt>
                <c:pt idx="23">
                  <c:v>96</c:v>
                </c:pt>
                <c:pt idx="24">
                  <c:v>96</c:v>
                </c:pt>
              </c:numCache>
            </c:numRef>
          </c:val>
          <c:smooth val="0"/>
          <c:extLst>
            <c:ext xmlns:c16="http://schemas.microsoft.com/office/drawing/2014/chart" uri="{C3380CC4-5D6E-409C-BE32-E72D297353CC}">
              <c16:uniqueId val="{00000001-C3F2-4B78-8E9F-E983C664C509}"/>
            </c:ext>
          </c:extLst>
        </c:ser>
        <c:ser>
          <c:idx val="0"/>
          <c:order val="1"/>
          <c:tx>
            <c:strRef>
              <c:f>'YKJ BKT'!$E$2</c:f>
              <c:strCache>
                <c:ptCount val="1"/>
                <c:pt idx="0">
                  <c:v>BKT markkinahintaan, indeksi, viitevuosi 2015</c:v>
                </c:pt>
              </c:strCache>
            </c:strRef>
          </c:tx>
          <c:spPr>
            <a:ln w="28575" cap="rnd">
              <a:solidFill>
                <a:srgbClr val="6AAFC8"/>
              </a:solidFill>
              <a:round/>
            </a:ln>
            <a:effectLst/>
          </c:spPr>
          <c:marker>
            <c:symbol val="none"/>
          </c:marker>
          <c:cat>
            <c:strRef>
              <c:f>'YKJ BKT'!$A$3:$A$27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BKT'!$E$3:$E$27</c:f>
              <c:numCache>
                <c:formatCode>#,##0</c:formatCode>
                <c:ptCount val="25"/>
                <c:pt idx="0">
                  <c:v>84.1</c:v>
                </c:pt>
                <c:pt idx="1">
                  <c:v>86.3</c:v>
                </c:pt>
                <c:pt idx="2">
                  <c:v>87.7</c:v>
                </c:pt>
                <c:pt idx="3">
                  <c:v>89.5</c:v>
                </c:pt>
                <c:pt idx="4">
                  <c:v>93.1</c:v>
                </c:pt>
                <c:pt idx="5">
                  <c:v>95.7</c:v>
                </c:pt>
                <c:pt idx="6">
                  <c:v>99.5</c:v>
                </c:pt>
                <c:pt idx="7">
                  <c:v>104.8</c:v>
                </c:pt>
                <c:pt idx="8">
                  <c:v>105.6</c:v>
                </c:pt>
                <c:pt idx="9">
                  <c:v>97.1</c:v>
                </c:pt>
                <c:pt idx="10">
                  <c:v>100.2</c:v>
                </c:pt>
                <c:pt idx="11">
                  <c:v>102.6</c:v>
                </c:pt>
                <c:pt idx="12">
                  <c:v>101</c:v>
                </c:pt>
                <c:pt idx="13">
                  <c:v>100</c:v>
                </c:pt>
                <c:pt idx="14">
                  <c:v>99.5</c:v>
                </c:pt>
                <c:pt idx="15">
                  <c:v>100</c:v>
                </c:pt>
                <c:pt idx="16">
                  <c:v>102.6</c:v>
                </c:pt>
                <c:pt idx="17">
                  <c:v>106</c:v>
                </c:pt>
                <c:pt idx="18">
                  <c:v>107.2</c:v>
                </c:pt>
                <c:pt idx="19">
                  <c:v>108.7</c:v>
                </c:pt>
                <c:pt idx="20">
                  <c:v>106</c:v>
                </c:pt>
                <c:pt idx="21">
                  <c:v>108.9</c:v>
                </c:pt>
                <c:pt idx="22">
                  <c:v>116</c:v>
                </c:pt>
                <c:pt idx="23">
                  <c:v>120</c:v>
                </c:pt>
                <c:pt idx="24">
                  <c:v>121</c:v>
                </c:pt>
              </c:numCache>
            </c:numRef>
          </c:val>
          <c:smooth val="0"/>
          <c:extLst>
            <c:ext xmlns:c16="http://schemas.microsoft.com/office/drawing/2014/chart" uri="{C3380CC4-5D6E-409C-BE32-E72D297353CC}">
              <c16:uniqueId val="{00000003-C3F2-4B78-8E9F-E983C664C509}"/>
            </c:ext>
          </c:extLst>
        </c:ser>
        <c:dLbls>
          <c:showLegendKey val="0"/>
          <c:showVal val="0"/>
          <c:showCatName val="0"/>
          <c:showSerName val="0"/>
          <c:showPercent val="0"/>
          <c:showBubbleSize val="0"/>
        </c:dLbls>
        <c:smooth val="0"/>
        <c:axId val="1057027280"/>
        <c:axId val="864642912"/>
      </c:lineChart>
      <c:catAx>
        <c:axId val="1057027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42912"/>
        <c:crosses val="autoZero"/>
        <c:auto val="1"/>
        <c:lblAlgn val="ctr"/>
        <c:lblOffset val="100"/>
        <c:noMultiLvlLbl val="0"/>
      </c:catAx>
      <c:valAx>
        <c:axId val="864642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Indeksi,</a:t>
                </a:r>
              </a:p>
              <a:p>
                <a:pPr>
                  <a:defRPr/>
                </a:pPr>
                <a:r>
                  <a:rPr lang="fi-FI"/>
                  <a:t>vuosi 2015 = 100</a:t>
                </a:r>
              </a:p>
            </c:rich>
          </c:tx>
          <c:layout>
            <c:manualLayout>
              <c:xMode val="edge"/>
              <c:yMode val="edge"/>
              <c:x val="9.8431568085651552E-2"/>
              <c:y val="7.4957017555734889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05702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käsittelytavoittain</a:t>
            </a:r>
          </a:p>
          <a:p>
            <a:pPr>
              <a:defRPr/>
            </a:pPr>
            <a:r>
              <a:rPr lang="fi-FI"/>
              <a:t>vuosina</a:t>
            </a:r>
            <a:r>
              <a:rPr lang="fi-FI" baseline="0"/>
              <a:t> </a:t>
            </a:r>
            <a:r>
              <a:rPr lang="fi-FI"/>
              <a:t>2006-2024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'YKJ käsittelyt'!$D$2</c:f>
              <c:strCache>
                <c:ptCount val="1"/>
                <c:pt idx="0">
                  <c:v>Kaatopaikkasijoitus ja muu loppukäsittely</c:v>
                </c:pt>
              </c:strCache>
            </c:strRef>
          </c:tx>
          <c:spPr>
            <a:solidFill>
              <a:srgbClr val="6AAFC8"/>
            </a:solidFill>
            <a:ln>
              <a:noFill/>
            </a:ln>
            <a:effectLst/>
          </c:spPr>
          <c:invertIfNegative val="0"/>
          <c:cat>
            <c:strRef>
              <c:f>'YKJ käsittelyt'!$A$3:$A$21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'YKJ käsittelyt'!$D$3:$D$21</c:f>
              <c:numCache>
                <c:formatCode>#,##0</c:formatCode>
                <c:ptCount val="19"/>
                <c:pt idx="0">
                  <c:v>1503.91</c:v>
                </c:pt>
                <c:pt idx="1">
                  <c:v>1411.2940000000001</c:v>
                </c:pt>
                <c:pt idx="2">
                  <c:v>1406.105</c:v>
                </c:pt>
                <c:pt idx="3">
                  <c:v>1180.279</c:v>
                </c:pt>
                <c:pt idx="4">
                  <c:v>1140.729</c:v>
                </c:pt>
                <c:pt idx="5">
                  <c:v>1093</c:v>
                </c:pt>
                <c:pt idx="6">
                  <c:v>900.67399999999998</c:v>
                </c:pt>
                <c:pt idx="7">
                  <c:v>672</c:v>
                </c:pt>
                <c:pt idx="8">
                  <c:v>457.733</c:v>
                </c:pt>
                <c:pt idx="9">
                  <c:v>314.762</c:v>
                </c:pt>
                <c:pt idx="10">
                  <c:v>89.534999999999997</c:v>
                </c:pt>
                <c:pt idx="11">
                  <c:v>25.902000000000001</c:v>
                </c:pt>
                <c:pt idx="12">
                  <c:v>22.920999999999999</c:v>
                </c:pt>
                <c:pt idx="13">
                  <c:v>30.369</c:v>
                </c:pt>
                <c:pt idx="14">
                  <c:v>20.537999999999997</c:v>
                </c:pt>
                <c:pt idx="15">
                  <c:v>20.587</c:v>
                </c:pt>
                <c:pt idx="16">
                  <c:v>27.606999999999999</c:v>
                </c:pt>
                <c:pt idx="17">
                  <c:v>32.849000000000004</c:v>
                </c:pt>
                <c:pt idx="18">
                  <c:v>30.839999999999996</c:v>
                </c:pt>
              </c:numCache>
            </c:numRef>
          </c:val>
          <c:extLst>
            <c:ext xmlns:c16="http://schemas.microsoft.com/office/drawing/2014/chart" uri="{C3380CC4-5D6E-409C-BE32-E72D297353CC}">
              <c16:uniqueId val="{00000001-C6F9-41AD-926E-9CD4CEE946B6}"/>
            </c:ext>
          </c:extLst>
        </c:ser>
        <c:ser>
          <c:idx val="0"/>
          <c:order val="1"/>
          <c:tx>
            <c:strRef>
              <c:f>'YKJ käsittelyt'!$C$2</c:f>
              <c:strCache>
                <c:ptCount val="1"/>
                <c:pt idx="0">
                  <c:v>Energiahyödynnys</c:v>
                </c:pt>
              </c:strCache>
            </c:strRef>
          </c:tx>
          <c:spPr>
            <a:solidFill>
              <a:srgbClr val="F29897"/>
            </a:solidFill>
            <a:ln>
              <a:noFill/>
            </a:ln>
            <a:effectLst/>
          </c:spPr>
          <c:invertIfNegative val="0"/>
          <c:cat>
            <c:strRef>
              <c:f>'YKJ käsittelyt'!$A$3:$A$21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'YKJ käsittelyt'!$C$3:$C$21</c:f>
              <c:numCache>
                <c:formatCode>#,##0</c:formatCode>
                <c:ptCount val="19"/>
                <c:pt idx="0">
                  <c:v>222.32300000000001</c:v>
                </c:pt>
                <c:pt idx="1">
                  <c:v>310.35000000000002</c:v>
                </c:pt>
                <c:pt idx="2">
                  <c:v>477.79399999999998</c:v>
                </c:pt>
                <c:pt idx="3">
                  <c:v>462.74900000000002</c:v>
                </c:pt>
                <c:pt idx="4">
                  <c:v>557.04300000000001</c:v>
                </c:pt>
                <c:pt idx="5">
                  <c:v>678</c:v>
                </c:pt>
                <c:pt idx="6">
                  <c:v>924.82500000000005</c:v>
                </c:pt>
                <c:pt idx="7">
                  <c:v>1137</c:v>
                </c:pt>
                <c:pt idx="8">
                  <c:v>1315.82</c:v>
                </c:pt>
                <c:pt idx="9">
                  <c:v>1312.18</c:v>
                </c:pt>
                <c:pt idx="10">
                  <c:v>1514.83</c:v>
                </c:pt>
                <c:pt idx="11">
                  <c:v>1645.5540000000001</c:v>
                </c:pt>
                <c:pt idx="12">
                  <c:v>1732.451</c:v>
                </c:pt>
                <c:pt idx="13">
                  <c:v>1735.1089999999999</c:v>
                </c:pt>
                <c:pt idx="14">
                  <c:v>1931.9739999999999</c:v>
                </c:pt>
                <c:pt idx="15">
                  <c:v>2103.2240000000002</c:v>
                </c:pt>
                <c:pt idx="16">
                  <c:v>1604.394</c:v>
                </c:pt>
                <c:pt idx="17">
                  <c:v>1409.6959999999999</c:v>
                </c:pt>
                <c:pt idx="18">
                  <c:v>1307.2380000000001</c:v>
                </c:pt>
              </c:numCache>
            </c:numRef>
          </c:val>
          <c:extLst>
            <c:ext xmlns:c16="http://schemas.microsoft.com/office/drawing/2014/chart" uri="{C3380CC4-5D6E-409C-BE32-E72D297353CC}">
              <c16:uniqueId val="{00000000-C6F9-41AD-926E-9CD4CEE946B6}"/>
            </c:ext>
          </c:extLst>
        </c:ser>
        <c:ser>
          <c:idx val="2"/>
          <c:order val="2"/>
          <c:tx>
            <c:strRef>
              <c:f>'YKJ käsittelyt'!$E$2</c:f>
              <c:strCache>
                <c:ptCount val="1"/>
                <c:pt idx="0">
                  <c:v>Kierrätys</c:v>
                </c:pt>
              </c:strCache>
            </c:strRef>
          </c:tx>
          <c:spPr>
            <a:solidFill>
              <a:srgbClr val="71C195"/>
            </a:solidFill>
            <a:ln>
              <a:noFill/>
            </a:ln>
            <a:effectLst/>
          </c:spPr>
          <c:invertIfNegative val="0"/>
          <c:cat>
            <c:strRef>
              <c:f>'YKJ käsittelyt'!$A$3:$A$21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'YKJ käsittelyt'!$E$3:$E$21</c:f>
              <c:numCache>
                <c:formatCode>#,##0</c:formatCode>
                <c:ptCount val="19"/>
                <c:pt idx="0">
                  <c:v>873.87800000000004</c:v>
                </c:pt>
                <c:pt idx="1">
                  <c:v>953.274</c:v>
                </c:pt>
                <c:pt idx="2">
                  <c:v>884.30399999999997</c:v>
                </c:pt>
                <c:pt idx="3">
                  <c:v>919.83100000000002</c:v>
                </c:pt>
                <c:pt idx="4">
                  <c:v>822.15200000000004</c:v>
                </c:pt>
                <c:pt idx="5">
                  <c:v>947</c:v>
                </c:pt>
                <c:pt idx="6">
                  <c:v>912.596</c:v>
                </c:pt>
                <c:pt idx="7">
                  <c:v>872</c:v>
                </c:pt>
                <c:pt idx="8">
                  <c:v>856.32600000000002</c:v>
                </c:pt>
                <c:pt idx="9">
                  <c:v>1111.338</c:v>
                </c:pt>
                <c:pt idx="10">
                  <c:v>1163.566</c:v>
                </c:pt>
                <c:pt idx="11">
                  <c:v>1140.1320000000001</c:v>
                </c:pt>
                <c:pt idx="12">
                  <c:v>1285.711</c:v>
                </c:pt>
                <c:pt idx="13">
                  <c:v>1357.2270000000001</c:v>
                </c:pt>
                <c:pt idx="14">
                  <c:v>1424.28</c:v>
                </c:pt>
                <c:pt idx="15">
                  <c:v>1368.1990000000001</c:v>
                </c:pt>
                <c:pt idx="16">
                  <c:v>1274.337</c:v>
                </c:pt>
                <c:pt idx="17">
                  <c:v>1174.1590000000001</c:v>
                </c:pt>
                <c:pt idx="18">
                  <c:v>1239.6509999999998</c:v>
                </c:pt>
              </c:numCache>
            </c:numRef>
          </c:val>
          <c:extLst>
            <c:ext xmlns:c16="http://schemas.microsoft.com/office/drawing/2014/chart" uri="{C3380CC4-5D6E-409C-BE32-E72D297353CC}">
              <c16:uniqueId val="{00000002-C6F9-41AD-926E-9CD4CEE946B6}"/>
            </c:ext>
          </c:extLst>
        </c:ser>
        <c:dLbls>
          <c:showLegendKey val="0"/>
          <c:showVal val="0"/>
          <c:showCatName val="0"/>
          <c:showSerName val="0"/>
          <c:showPercent val="0"/>
          <c:showBubbleSize val="0"/>
        </c:dLbls>
        <c:gapWidth val="150"/>
        <c:overlap val="100"/>
        <c:axId val="1658692688"/>
        <c:axId val="1242547072"/>
      </c:barChart>
      <c:catAx>
        <c:axId val="1658692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42547072"/>
        <c:crosses val="autoZero"/>
        <c:auto val="1"/>
        <c:lblAlgn val="ctr"/>
        <c:lblOffset val="100"/>
        <c:noMultiLvlLbl val="0"/>
      </c:catAx>
      <c:valAx>
        <c:axId val="124254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7.0242598143683541E-2"/>
              <c:y val="8.332079065338071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586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Yhdyskuntajätteen kierrätys</a:t>
            </a:r>
            <a:r>
              <a:rPr lang="fi-FI" baseline="0"/>
              <a:t> hyödyntämistavoittain vuosina 2010-2024</a:t>
            </a:r>
          </a:p>
          <a:p>
            <a:pPr>
              <a:defRPr/>
            </a:pPr>
            <a:r>
              <a:rPr lang="fi-FI" baseline="0"/>
              <a:t>sekä kierrätykselle asetetut tavoitetasot (%)</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'YKJ käsittelyt'!$F$25</c:f>
              <c:strCache>
                <c:ptCount val="1"/>
                <c:pt idx="0">
                  <c:v>Kierrätys psl. kompostointi ja mädätys</c:v>
                </c:pt>
              </c:strCache>
            </c:strRef>
          </c:tx>
          <c:spPr>
            <a:solidFill>
              <a:srgbClr val="355F4F"/>
            </a:solidFill>
            <a:ln>
              <a:noFill/>
            </a:ln>
            <a:effectLst/>
          </c:spPr>
          <c:invertIfNegative val="0"/>
          <c:cat>
            <c:strRef>
              <c:f>'YKJ käsittelyt'!$A$26:$A$47</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Tavoite 2025</c:v>
                </c:pt>
                <c:pt idx="20">
                  <c:v>Tavoite 2030</c:v>
                </c:pt>
                <c:pt idx="21">
                  <c:v>Tavoite 2035</c:v>
                </c:pt>
              </c:strCache>
            </c:strRef>
          </c:cat>
          <c:val>
            <c:numRef>
              <c:f>'YKJ käsittelyt'!$F$26:$F$47</c:f>
              <c:numCache>
                <c:formatCode>#,##0</c:formatCode>
                <c:ptCount val="22"/>
                <c:pt idx="0">
                  <c:v>24.412919294599348</c:v>
                </c:pt>
                <c:pt idx="1">
                  <c:v>24.245528274137747</c:v>
                </c:pt>
                <c:pt idx="2">
                  <c:v>23.843482576964188</c:v>
                </c:pt>
                <c:pt idx="3">
                  <c:v>23.998061595079392</c:v>
                </c:pt>
                <c:pt idx="4">
                  <c:v>19.458070117863123</c:v>
                </c:pt>
                <c:pt idx="5">
                  <c:v>21.772710555351232</c:v>
                </c:pt>
                <c:pt idx="6">
                  <c:v>21.515725349193509</c:v>
                </c:pt>
                <c:pt idx="7">
                  <c:v>19.015659955257274</c:v>
                </c:pt>
                <c:pt idx="8">
                  <c:v>18.036191018674245</c:v>
                </c:pt>
                <c:pt idx="9">
                  <c:v>28.131016550535371</c:v>
                </c:pt>
                <c:pt idx="10">
                  <c:v>29.202606567866034</c:v>
                </c:pt>
                <c:pt idx="11">
                  <c:v>27.420802763420525</c:v>
                </c:pt>
                <c:pt idx="12">
                  <c:v>29.133446582499257</c:v>
                </c:pt>
                <c:pt idx="13">
                  <c:v>29.323038839723896</c:v>
                </c:pt>
                <c:pt idx="14">
                  <c:v>29.024411334781654</c:v>
                </c:pt>
                <c:pt idx="15">
                  <c:v>26.941847245569168</c:v>
                </c:pt>
                <c:pt idx="16">
                  <c:v>28.905540739043602</c:v>
                </c:pt>
                <c:pt idx="17">
                  <c:v>29.031099773303392</c:v>
                </c:pt>
                <c:pt idx="18">
                  <c:v>30.043089109835403</c:v>
                </c:pt>
              </c:numCache>
            </c:numRef>
          </c:val>
          <c:extLst>
            <c:ext xmlns:c16="http://schemas.microsoft.com/office/drawing/2014/chart" uri="{C3380CC4-5D6E-409C-BE32-E72D297353CC}">
              <c16:uniqueId val="{00000000-B8DC-4186-8EC3-457C8638A863}"/>
            </c:ext>
          </c:extLst>
        </c:ser>
        <c:ser>
          <c:idx val="1"/>
          <c:order val="1"/>
          <c:tx>
            <c:strRef>
              <c:f>'YKJ käsittelyt'!$G$25</c:f>
              <c:strCache>
                <c:ptCount val="1"/>
                <c:pt idx="0">
                  <c:v>Kompostointi</c:v>
                </c:pt>
              </c:strCache>
            </c:strRef>
          </c:tx>
          <c:spPr>
            <a:solidFill>
              <a:srgbClr val="71C195"/>
            </a:solidFill>
            <a:ln>
              <a:noFill/>
            </a:ln>
            <a:effectLst/>
          </c:spPr>
          <c:invertIfNegative val="0"/>
          <c:cat>
            <c:strRef>
              <c:f>'YKJ käsittelyt'!$A$26:$A$47</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Tavoite 2025</c:v>
                </c:pt>
                <c:pt idx="20">
                  <c:v>Tavoite 2030</c:v>
                </c:pt>
                <c:pt idx="21">
                  <c:v>Tavoite 2035</c:v>
                </c:pt>
              </c:strCache>
            </c:strRef>
          </c:cat>
          <c:val>
            <c:numRef>
              <c:f>'YKJ käsittelyt'!$G$26:$G$47</c:f>
              <c:numCache>
                <c:formatCode>0</c:formatCode>
                <c:ptCount val="22"/>
                <c:pt idx="0">
                  <c:v>7.5765996144010774</c:v>
                </c:pt>
                <c:pt idx="1">
                  <c:v>9.6451554776632413</c:v>
                </c:pt>
                <c:pt idx="2">
                  <c:v>6.141168115199644</c:v>
                </c:pt>
                <c:pt idx="3">
                  <c:v>9.4610001357819886</c:v>
                </c:pt>
                <c:pt idx="4">
                  <c:v>10.30255674997629</c:v>
                </c:pt>
                <c:pt idx="5">
                  <c:v>9.6616035307098205</c:v>
                </c:pt>
                <c:pt idx="6">
                  <c:v>9.4591027703567629</c:v>
                </c:pt>
                <c:pt idx="7">
                  <c:v>10.328113348247577</c:v>
                </c:pt>
                <c:pt idx="8">
                  <c:v>10.371161562946433</c:v>
                </c:pt>
                <c:pt idx="9">
                  <c:v>7.8303168412288002</c:v>
                </c:pt>
                <c:pt idx="10">
                  <c:v>8.1533101800586785</c:v>
                </c:pt>
                <c:pt idx="11">
                  <c:v>8.4896151214189288</c:v>
                </c:pt>
                <c:pt idx="12">
                  <c:v>5.8507465434999784</c:v>
                </c:pt>
                <c:pt idx="13">
                  <c:v>8.1956829095287578</c:v>
                </c:pt>
                <c:pt idx="14">
                  <c:v>7.4696042871459065</c:v>
                </c:pt>
                <c:pt idx="15">
                  <c:v>5.5814559523025418</c:v>
                </c:pt>
                <c:pt idx="16">
                  <c:v>6.314192025446137</c:v>
                </c:pt>
                <c:pt idx="17">
                  <c:v>6.5487068493612144</c:v>
                </c:pt>
                <c:pt idx="18">
                  <c:v>7.36864630163155</c:v>
                </c:pt>
              </c:numCache>
            </c:numRef>
          </c:val>
          <c:extLst>
            <c:ext xmlns:c16="http://schemas.microsoft.com/office/drawing/2014/chart" uri="{C3380CC4-5D6E-409C-BE32-E72D297353CC}">
              <c16:uniqueId val="{00000001-B8DC-4186-8EC3-457C8638A863}"/>
            </c:ext>
          </c:extLst>
        </c:ser>
        <c:ser>
          <c:idx val="2"/>
          <c:order val="2"/>
          <c:tx>
            <c:strRef>
              <c:f>'YKJ käsittelyt'!$H$25</c:f>
              <c:strCache>
                <c:ptCount val="1"/>
                <c:pt idx="0">
                  <c:v>Mädätys</c:v>
                </c:pt>
              </c:strCache>
            </c:strRef>
          </c:tx>
          <c:spPr>
            <a:solidFill>
              <a:srgbClr val="6AAFC8"/>
            </a:solidFill>
            <a:ln>
              <a:solidFill>
                <a:srgbClr val="6AAFC8"/>
              </a:solidFill>
            </a:ln>
            <a:effectLst/>
          </c:spPr>
          <c:invertIfNegative val="0"/>
          <c:cat>
            <c:strRef>
              <c:f>'YKJ käsittelyt'!$A$26:$A$47</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Tavoite 2025</c:v>
                </c:pt>
                <c:pt idx="20">
                  <c:v>Tavoite 2030</c:v>
                </c:pt>
                <c:pt idx="21">
                  <c:v>Tavoite 2035</c:v>
                </c:pt>
              </c:strCache>
            </c:strRef>
          </c:cat>
          <c:val>
            <c:numRef>
              <c:f>'YKJ käsittelyt'!$H$26:$H$47</c:f>
              <c:numCache>
                <c:formatCode>0</c:formatCode>
                <c:ptCount val="22"/>
                <c:pt idx="0">
                  <c:v>1.6197385419314794</c:v>
                </c:pt>
                <c:pt idx="1">
                  <c:v>1.7468199025166375</c:v>
                </c:pt>
                <c:pt idx="2">
                  <c:v>1.9604053604450253</c:v>
                </c:pt>
                <c:pt idx="3">
                  <c:v>2.4394326497932837</c:v>
                </c:pt>
                <c:pt idx="4">
                  <c:v>2.8650092045221407</c:v>
                </c:pt>
                <c:pt idx="5">
                  <c:v>3.3933063626333206</c:v>
                </c:pt>
                <c:pt idx="6">
                  <c:v>2.3547356830204946</c:v>
                </c:pt>
                <c:pt idx="7">
                  <c:v>3.1692766592095452</c:v>
                </c:pt>
                <c:pt idx="8">
                  <c:v>4.1540694457805856</c:v>
                </c:pt>
                <c:pt idx="9">
                  <c:v>4.6227558905590369</c:v>
                </c:pt>
                <c:pt idx="10">
                  <c:v>4.6721540385219136</c:v>
                </c:pt>
                <c:pt idx="11">
                  <c:v>4.6407937436068147</c:v>
                </c:pt>
                <c:pt idx="12">
                  <c:v>7.2938842162098876</c:v>
                </c:pt>
                <c:pt idx="13">
                  <c:v>5.9444616126082988</c:v>
                </c:pt>
                <c:pt idx="14">
                  <c:v>5.6844780489885078</c:v>
                </c:pt>
                <c:pt idx="15">
                  <c:v>6.6575410723336992</c:v>
                </c:pt>
                <c:pt idx="16">
                  <c:v>8.4663685114403062</c:v>
                </c:pt>
                <c:pt idx="17">
                  <c:v>9.1989746974124742</c:v>
                </c:pt>
                <c:pt idx="18">
                  <c:v>10.52813825865527</c:v>
                </c:pt>
              </c:numCache>
            </c:numRef>
          </c:val>
          <c:extLst>
            <c:ext xmlns:c16="http://schemas.microsoft.com/office/drawing/2014/chart" uri="{C3380CC4-5D6E-409C-BE32-E72D297353CC}">
              <c16:uniqueId val="{00000002-B8DC-4186-8EC3-457C8638A863}"/>
            </c:ext>
          </c:extLst>
        </c:ser>
        <c:ser>
          <c:idx val="3"/>
          <c:order val="3"/>
          <c:tx>
            <c:strRef>
              <c:f>'YKJ käsittelyt'!$E$25</c:f>
              <c:strCache>
                <c:ptCount val="1"/>
                <c:pt idx="0">
                  <c:v>Kierrätysaste %</c:v>
                </c:pt>
              </c:strCache>
            </c:strRef>
          </c:tx>
          <c:spPr>
            <a:noFill/>
            <a:ln>
              <a:noFill/>
            </a:ln>
            <a:effectLst/>
          </c:spPr>
          <c:invertIfNegative val="0"/>
          <c:dPt>
            <c:idx val="19"/>
            <c:invertIfNegative val="0"/>
            <c:bubble3D val="0"/>
            <c:spPr>
              <a:solidFill>
                <a:srgbClr val="FDF5B6"/>
              </a:solidFill>
              <a:ln>
                <a:noFill/>
              </a:ln>
              <a:effectLst/>
            </c:spPr>
            <c:extLst>
              <c:ext xmlns:c16="http://schemas.microsoft.com/office/drawing/2014/chart" uri="{C3380CC4-5D6E-409C-BE32-E72D297353CC}">
                <c16:uniqueId val="{00000008-B8DC-4186-8EC3-457C8638A863}"/>
              </c:ext>
            </c:extLst>
          </c:dPt>
          <c:dPt>
            <c:idx val="20"/>
            <c:invertIfNegative val="0"/>
            <c:bubble3D val="0"/>
            <c:spPr>
              <a:solidFill>
                <a:srgbClr val="FDF5B6"/>
              </a:solidFill>
              <a:ln>
                <a:noFill/>
              </a:ln>
              <a:effectLst/>
            </c:spPr>
            <c:extLst>
              <c:ext xmlns:c16="http://schemas.microsoft.com/office/drawing/2014/chart" uri="{C3380CC4-5D6E-409C-BE32-E72D297353CC}">
                <c16:uniqueId val="{00000009-B8DC-4186-8EC3-457C8638A863}"/>
              </c:ext>
            </c:extLst>
          </c:dPt>
          <c:dPt>
            <c:idx val="21"/>
            <c:invertIfNegative val="0"/>
            <c:bubble3D val="0"/>
            <c:spPr>
              <a:solidFill>
                <a:srgbClr val="FDF5B6"/>
              </a:solidFill>
              <a:ln>
                <a:noFill/>
              </a:ln>
              <a:effectLst/>
            </c:spPr>
            <c:extLst>
              <c:ext xmlns:c16="http://schemas.microsoft.com/office/drawing/2014/chart" uri="{C3380CC4-5D6E-409C-BE32-E72D297353CC}">
                <c16:uniqueId val="{0000000A-B8DC-4186-8EC3-457C8638A863}"/>
              </c:ext>
            </c:extLst>
          </c:dPt>
          <c:dLbls>
            <c:dLbl>
              <c:idx val="19"/>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DC-4186-8EC3-457C8638A863}"/>
                </c:ext>
              </c:extLst>
            </c:dLbl>
            <c:dLbl>
              <c:idx val="2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DC-4186-8EC3-457C8638A863}"/>
                </c:ext>
              </c:extLst>
            </c:dLbl>
            <c:dLbl>
              <c:idx val="2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DC-4186-8EC3-457C8638A8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'YKJ käsittelyt'!$E$26:$E$47</c:f>
              <c:numCache>
                <c:formatCode>#,##0</c:formatCode>
                <c:ptCount val="22"/>
                <c:pt idx="0">
                  <c:v>33.609257450931906</c:v>
                </c:pt>
                <c:pt idx="1">
                  <c:v>35.637503654317626</c:v>
                </c:pt>
                <c:pt idx="2">
                  <c:v>31.945056052608855</c:v>
                </c:pt>
                <c:pt idx="3">
                  <c:v>35.889793408486845</c:v>
                </c:pt>
                <c:pt idx="4">
                  <c:v>32.625636072361559</c:v>
                </c:pt>
                <c:pt idx="5">
                  <c:v>34.828981243104081</c:v>
                </c:pt>
                <c:pt idx="6">
                  <c:v>33.329595941704</c:v>
                </c:pt>
                <c:pt idx="7">
                  <c:v>32.513049962714391</c:v>
                </c:pt>
                <c:pt idx="8">
                  <c:v>32.561422027401257</c:v>
                </c:pt>
                <c:pt idx="9" formatCode="0">
                  <c:v>40.585257899119149</c:v>
                </c:pt>
                <c:pt idx="10" formatCode="0">
                  <c:v>42.037391828047738</c:v>
                </c:pt>
                <c:pt idx="11" formatCode="0">
                  <c:v>40.551176061357495</c:v>
                </c:pt>
                <c:pt idx="12" formatCode="0">
                  <c:v>42.278077342209123</c:v>
                </c:pt>
                <c:pt idx="13" formatCode="0">
                  <c:v>43.463183361860949</c:v>
                </c:pt>
                <c:pt idx="14" formatCode="0">
                  <c:v>42.178493670916069</c:v>
                </c:pt>
                <c:pt idx="15" formatCode="0">
                  <c:v>39.180844270205412</c:v>
                </c:pt>
                <c:pt idx="16">
                  <c:v>43.972328912994044</c:v>
                </c:pt>
                <c:pt idx="17">
                  <c:v>44.947291699045515</c:v>
                </c:pt>
                <c:pt idx="18">
                  <c:v>48.23066193821235</c:v>
                </c:pt>
                <c:pt idx="19">
                  <c:v>55</c:v>
                </c:pt>
                <c:pt idx="20">
                  <c:v>60</c:v>
                </c:pt>
                <c:pt idx="21" formatCode="General">
                  <c:v>65</c:v>
                </c:pt>
              </c:numCache>
            </c:numRef>
          </c:val>
          <c:extLst>
            <c:ext xmlns:c16="http://schemas.microsoft.com/office/drawing/2014/chart" uri="{C3380CC4-5D6E-409C-BE32-E72D297353CC}">
              <c16:uniqueId val="{00000006-B8DC-4186-8EC3-457C8638A863}"/>
            </c:ext>
          </c:extLst>
        </c:ser>
        <c:dLbls>
          <c:showLegendKey val="0"/>
          <c:showVal val="0"/>
          <c:showCatName val="0"/>
          <c:showSerName val="0"/>
          <c:showPercent val="0"/>
          <c:showBubbleSize val="0"/>
        </c:dLbls>
        <c:gapWidth val="150"/>
        <c:overlap val="100"/>
        <c:axId val="813952815"/>
        <c:axId val="2138471343"/>
      </c:barChart>
      <c:catAx>
        <c:axId val="813952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38471343"/>
        <c:crosses val="autoZero"/>
        <c:auto val="1"/>
        <c:lblAlgn val="ctr"/>
        <c:lblOffset val="100"/>
        <c:noMultiLvlLbl val="0"/>
      </c:catAx>
      <c:valAx>
        <c:axId val="2138471343"/>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Kierrätysaste</a:t>
                </a:r>
              </a:p>
              <a:p>
                <a:pPr>
                  <a:defRPr/>
                </a:pPr>
                <a:r>
                  <a:rPr lang="fi-FI"/>
                  <a:t>%</a:t>
                </a:r>
              </a:p>
            </c:rich>
          </c:tx>
          <c:layout>
            <c:manualLayout>
              <c:xMode val="edge"/>
              <c:yMode val="edge"/>
              <c:x val="6.3461223798052552E-2"/>
              <c:y val="7.8088008982166668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13952815"/>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Yhdyskuntajätteen loppukäsittely ja energiahyödyntäminen Suomessa ja EU:ssa</a:t>
            </a:r>
            <a:r>
              <a:rPr lang="fi-FI" baseline="0"/>
              <a:t> vuosina 2010-2024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2"/>
          <c:order val="0"/>
          <c:tx>
            <c:strRef>
              <c:f>'YKJ ene kps per as, Suomi EU'!$D$2</c:f>
              <c:strCache>
                <c:ptCount val="1"/>
                <c:pt idx="0">
                  <c:v>Jätteenpoltto* Suomessa</c:v>
                </c:pt>
              </c:strCache>
            </c:strRef>
          </c:tx>
          <c:spPr>
            <a:ln w="28575" cap="rnd">
              <a:solidFill>
                <a:srgbClr val="355F4F"/>
              </a:solidFill>
              <a:prstDash val="sysDash"/>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EU'!$D$3:$D$17</c:f>
              <c:numCache>
                <c:formatCode>#,##0</c:formatCode>
                <c:ptCount val="15"/>
                <c:pt idx="0">
                  <c:v>103</c:v>
                </c:pt>
                <c:pt idx="1">
                  <c:v>126</c:v>
                </c:pt>
                <c:pt idx="2">
                  <c:v>171</c:v>
                </c:pt>
                <c:pt idx="3">
                  <c:v>209</c:v>
                </c:pt>
                <c:pt idx="4">
                  <c:v>241</c:v>
                </c:pt>
                <c:pt idx="5">
                  <c:v>239</c:v>
                </c:pt>
                <c:pt idx="6">
                  <c:v>276</c:v>
                </c:pt>
                <c:pt idx="7">
                  <c:v>299</c:v>
                </c:pt>
                <c:pt idx="8">
                  <c:v>314</c:v>
                </c:pt>
                <c:pt idx="9">
                  <c:v>314</c:v>
                </c:pt>
                <c:pt idx="10">
                  <c:v>349.57867054297117</c:v>
                </c:pt>
                <c:pt idx="11">
                  <c:v>380.17670825762616</c:v>
                </c:pt>
                <c:pt idx="12">
                  <c:v>291.40002552134536</c:v>
                </c:pt>
                <c:pt idx="13">
                  <c:v>255.16577796233341</c:v>
                </c:pt>
                <c:pt idx="14">
                  <c:v>231.08734465873536</c:v>
                </c:pt>
              </c:numCache>
            </c:numRef>
          </c:val>
          <c:smooth val="0"/>
          <c:extLst>
            <c:ext xmlns:c16="http://schemas.microsoft.com/office/drawing/2014/chart" uri="{C3380CC4-5D6E-409C-BE32-E72D297353CC}">
              <c16:uniqueId val="{00000002-F5A9-4448-8609-2A5B085CD4E4}"/>
            </c:ext>
          </c:extLst>
        </c:ser>
        <c:ser>
          <c:idx val="3"/>
          <c:order val="1"/>
          <c:tx>
            <c:strRef>
              <c:f>'YKJ ene kps per as, Suomi EU'!$E$2</c:f>
              <c:strCache>
                <c:ptCount val="1"/>
                <c:pt idx="0">
                  <c:v>Jätteenpoltto* EU27-maissa</c:v>
                </c:pt>
              </c:strCache>
            </c:strRef>
          </c:tx>
          <c:spPr>
            <a:ln w="28575" cap="rnd">
              <a:solidFill>
                <a:srgbClr val="71C195"/>
              </a:solidFill>
              <a:prstDash val="sysDash"/>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EU'!$E$3:$E$17</c:f>
              <c:numCache>
                <c:formatCode>#,##0</c:formatCode>
                <c:ptCount val="15"/>
                <c:pt idx="0">
                  <c:v>121</c:v>
                </c:pt>
                <c:pt idx="1">
                  <c:v>126</c:v>
                </c:pt>
                <c:pt idx="2">
                  <c:v>122</c:v>
                </c:pt>
                <c:pt idx="3">
                  <c:v>125</c:v>
                </c:pt>
                <c:pt idx="4">
                  <c:v>128</c:v>
                </c:pt>
                <c:pt idx="5">
                  <c:v>129</c:v>
                </c:pt>
                <c:pt idx="6">
                  <c:v>130</c:v>
                </c:pt>
                <c:pt idx="7">
                  <c:v>132</c:v>
                </c:pt>
                <c:pt idx="8">
                  <c:v>131</c:v>
                </c:pt>
                <c:pt idx="9">
                  <c:v>131</c:v>
                </c:pt>
                <c:pt idx="10">
                  <c:v>138</c:v>
                </c:pt>
                <c:pt idx="11">
                  <c:v>138</c:v>
                </c:pt>
                <c:pt idx="12">
                  <c:v>131</c:v>
                </c:pt>
                <c:pt idx="13">
                  <c:v>129</c:v>
                </c:pt>
              </c:numCache>
            </c:numRef>
          </c:val>
          <c:smooth val="0"/>
          <c:extLst>
            <c:ext xmlns:c16="http://schemas.microsoft.com/office/drawing/2014/chart" uri="{C3380CC4-5D6E-409C-BE32-E72D297353CC}">
              <c16:uniqueId val="{00000003-F5A9-4448-8609-2A5B085CD4E4}"/>
            </c:ext>
          </c:extLst>
        </c:ser>
        <c:ser>
          <c:idx val="1"/>
          <c:order val="2"/>
          <c:tx>
            <c:strRef>
              <c:f>'YKJ ene kps per as, Suomi EU'!$C$2</c:f>
              <c:strCache>
                <c:ptCount val="1"/>
                <c:pt idx="0">
                  <c:v>Kaatopaikkasijoitus ja muu hävitys EU27-maissa 
</c:v>
                </c:pt>
              </c:strCache>
            </c:strRef>
          </c:tx>
          <c:spPr>
            <a:ln w="28575" cap="rnd">
              <a:solidFill>
                <a:srgbClr val="6AAFC8"/>
              </a:solidFill>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EU'!$C$3:$C$17</c:f>
              <c:numCache>
                <c:formatCode>#,##0</c:formatCode>
                <c:ptCount val="15"/>
                <c:pt idx="0">
                  <c:v>178</c:v>
                </c:pt>
                <c:pt idx="1">
                  <c:v>167</c:v>
                </c:pt>
                <c:pt idx="2">
                  <c:v>153</c:v>
                </c:pt>
                <c:pt idx="3">
                  <c:v>142</c:v>
                </c:pt>
                <c:pt idx="4">
                  <c:v>134</c:v>
                </c:pt>
                <c:pt idx="5">
                  <c:v>127</c:v>
                </c:pt>
                <c:pt idx="6">
                  <c:v>128</c:v>
                </c:pt>
                <c:pt idx="7">
                  <c:v>127</c:v>
                </c:pt>
                <c:pt idx="8">
                  <c:v>125</c:v>
                </c:pt>
                <c:pt idx="9">
                  <c:v>124</c:v>
                </c:pt>
                <c:pt idx="10">
                  <c:v>122</c:v>
                </c:pt>
                <c:pt idx="11">
                  <c:v>117</c:v>
                </c:pt>
                <c:pt idx="12">
                  <c:v>117</c:v>
                </c:pt>
                <c:pt idx="13">
                  <c:v>115</c:v>
                </c:pt>
              </c:numCache>
            </c:numRef>
          </c:val>
          <c:smooth val="0"/>
          <c:extLst>
            <c:ext xmlns:c16="http://schemas.microsoft.com/office/drawing/2014/chart" uri="{C3380CC4-5D6E-409C-BE32-E72D297353CC}">
              <c16:uniqueId val="{00000001-F5A9-4448-8609-2A5B085CD4E4}"/>
            </c:ext>
          </c:extLst>
        </c:ser>
        <c:ser>
          <c:idx val="0"/>
          <c:order val="3"/>
          <c:tx>
            <c:strRef>
              <c:f>'YKJ ene kps per as, Suomi EU'!$B$2</c:f>
              <c:strCache>
                <c:ptCount val="1"/>
                <c:pt idx="0">
                  <c:v>Kaatopaikkasijoitus ja muu hävitys Suomessa</c:v>
                </c:pt>
              </c:strCache>
            </c:strRef>
          </c:tx>
          <c:spPr>
            <a:ln w="28575" cap="rnd">
              <a:solidFill>
                <a:srgbClr val="2A4E96"/>
              </a:solidFill>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EU'!$B$3:$B$17</c:f>
              <c:numCache>
                <c:formatCode>#,##0</c:formatCode>
                <c:ptCount val="15"/>
                <c:pt idx="0">
                  <c:v>212</c:v>
                </c:pt>
                <c:pt idx="1">
                  <c:v>203</c:v>
                </c:pt>
                <c:pt idx="2">
                  <c:v>166</c:v>
                </c:pt>
                <c:pt idx="3">
                  <c:v>124</c:v>
                </c:pt>
                <c:pt idx="4">
                  <c:v>84</c:v>
                </c:pt>
                <c:pt idx="5">
                  <c:v>57</c:v>
                </c:pt>
                <c:pt idx="6">
                  <c:v>16</c:v>
                </c:pt>
                <c:pt idx="7">
                  <c:v>5</c:v>
                </c:pt>
                <c:pt idx="8">
                  <c:v>4</c:v>
                </c:pt>
                <c:pt idx="9">
                  <c:v>5</c:v>
                </c:pt>
                <c:pt idx="10">
                  <c:v>3.2556331615584462</c:v>
                </c:pt>
                <c:pt idx="11">
                  <c:v>2.6132606712650013</c:v>
                </c:pt>
                <c:pt idx="12">
                  <c:v>1.9158981806156394</c:v>
                </c:pt>
                <c:pt idx="13">
                  <c:v>2.3704288354561891</c:v>
                </c:pt>
                <c:pt idx="14">
                  <c:v>1.7255234279949276</c:v>
                </c:pt>
              </c:numCache>
            </c:numRef>
          </c:val>
          <c:smooth val="0"/>
          <c:extLst>
            <c:ext xmlns:c16="http://schemas.microsoft.com/office/drawing/2014/chart" uri="{C3380CC4-5D6E-409C-BE32-E72D297353CC}">
              <c16:uniqueId val="{00000000-F5A9-4448-8609-2A5B085CD4E4}"/>
            </c:ext>
          </c:extLst>
        </c:ser>
        <c:dLbls>
          <c:showLegendKey val="0"/>
          <c:showVal val="0"/>
          <c:showCatName val="0"/>
          <c:showSerName val="0"/>
          <c:showPercent val="0"/>
          <c:showBubbleSize val="0"/>
        </c:dLbls>
        <c:smooth val="0"/>
        <c:axId val="426428336"/>
        <c:axId val="426427376"/>
      </c:lineChart>
      <c:catAx>
        <c:axId val="4264283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6427376"/>
        <c:crosses val="autoZero"/>
        <c:auto val="1"/>
        <c:lblAlgn val="ctr"/>
        <c:lblOffset val="100"/>
        <c:noMultiLvlLbl val="0"/>
      </c:catAx>
      <c:valAx>
        <c:axId val="426427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kg/as</a:t>
                </a:r>
              </a:p>
            </c:rich>
          </c:tx>
          <c:layout>
            <c:manualLayout>
              <c:xMode val="edge"/>
              <c:yMode val="edge"/>
              <c:x val="6.6276792946110885E-2"/>
              <c:y val="0.126396297237038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6428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219073</xdr:colOff>
      <xdr:row>2</xdr:row>
      <xdr:rowOff>76201</xdr:rowOff>
    </xdr:from>
    <xdr:to>
      <xdr:col>11</xdr:col>
      <xdr:colOff>85724</xdr:colOff>
      <xdr:row>13</xdr:row>
      <xdr:rowOff>171451</xdr:rowOff>
    </xdr:to>
    <xdr:sp macro="" textlink="">
      <xdr:nvSpPr>
        <xdr:cNvPr id="2" name="Tekstiruutu 1">
          <a:extLst>
            <a:ext uri="{FF2B5EF4-FFF2-40B4-BE49-F238E27FC236}">
              <a16:creationId xmlns:a16="http://schemas.microsoft.com/office/drawing/2014/main" id="{2C5CFD42-43D0-7884-C909-FD066CE1D928}"/>
            </a:ext>
          </a:extLst>
        </xdr:cNvPr>
        <xdr:cNvSpPr txBox="1"/>
      </xdr:nvSpPr>
      <xdr:spPr>
        <a:xfrm>
          <a:off x="828673" y="457201"/>
          <a:ext cx="5962651"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Yhdyskuntajätteet</a:t>
          </a:r>
        </a:p>
        <a:p>
          <a:endParaRPr lang="fi-FI" sz="1100" b="1"/>
        </a:p>
        <a:p>
          <a:r>
            <a:rPr lang="fi-FI" sz="1100" b="0"/>
            <a:t>Yhdyskuntajätteiden indikaattorit kuvaavat yhdyskuntajätemäärien kehitystä sekä niiden käsittelyissä tapahtuneita muutoksia.</a:t>
          </a:r>
        </a:p>
        <a:p>
          <a:endParaRPr lang="fi-FI" sz="1100" b="0"/>
        </a:p>
        <a:p>
          <a:r>
            <a:rPr lang="fi-FI" sz="1100" b="0"/>
            <a:t>Jätesuunnitelman tavoitteena on, että yhdyskuntajätemäärän kasvu hidastuu suhteessa bruttokansantuotteeseen ja</a:t>
          </a:r>
          <a:r>
            <a:rPr lang="fi-FI" sz="1100" b="0" baseline="0"/>
            <a:t> </a:t>
          </a:r>
          <a:r>
            <a:rPr lang="fi-FI" sz="1100" b="0"/>
            <a:t>saavutetaan suhteellinen irtikytkentä.</a:t>
          </a:r>
        </a:p>
        <a:p>
          <a:endParaRPr lang="fi-FI" sz="1100" b="0"/>
        </a:p>
        <a:p>
          <a:r>
            <a:rPr lang="fi-FI" sz="1100" b="0"/>
            <a:t>Jätedirektiivin kierrätystavoitteeseen pääseminen on haastavaa, koska käsittelyssä olevassa jätedirektiivien muutoksessa kierrätystavoitteet todennäköisesti edelleen nousevat.</a:t>
          </a:r>
        </a:p>
        <a:p>
          <a:endParaRPr lang="fi-FI"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333375</xdr:colOff>
      <xdr:row>2</xdr:row>
      <xdr:rowOff>76200</xdr:rowOff>
    </xdr:from>
    <xdr:to>
      <xdr:col>12</xdr:col>
      <xdr:colOff>371475</xdr:colOff>
      <xdr:row>23</xdr:row>
      <xdr:rowOff>104775</xdr:rowOff>
    </xdr:to>
    <xdr:graphicFrame macro="">
      <xdr:nvGraphicFramePr>
        <xdr:cNvPr id="2" name="Kaavio 1" descr="Yhdyskuntajätemäärä vuosina 1997-2022.">
          <a:extLst>
            <a:ext uri="{FF2B5EF4-FFF2-40B4-BE49-F238E27FC236}">
              <a16:creationId xmlns:a16="http://schemas.microsoft.com/office/drawing/2014/main" id="{E269A28B-9E60-66AC-2B4E-02ED2577A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495300</xdr:colOff>
      <xdr:row>4</xdr:row>
      <xdr:rowOff>57150</xdr:rowOff>
    </xdr:from>
    <xdr:to>
      <xdr:col>23</xdr:col>
      <xdr:colOff>247650</xdr:colOff>
      <xdr:row>19</xdr:row>
      <xdr:rowOff>85725</xdr:rowOff>
    </xdr:to>
    <xdr:sp macro="" textlink="">
      <xdr:nvSpPr>
        <xdr:cNvPr id="5" name="Tekstiruutu 4" descr="Yhdyskuntajätteet vuosina 1997-2022 pylväsdiagrammina esitettynä.&#10;&#10;2010-luvulla yhdyskuntajätemäärät ovat nousseet aina vuoteen 2021 asti, jolloin yhdyskuntajätteitä syntyi lähes 3,5 miljoonaa tonnia. Vuonna 2022 määrä laski 2,9 miljoonaan tonniin.">
          <a:extLst>
            <a:ext uri="{FF2B5EF4-FFF2-40B4-BE49-F238E27FC236}">
              <a16:creationId xmlns:a16="http://schemas.microsoft.com/office/drawing/2014/main" id="{C4A7B4A0-872D-DF6D-164F-2EC7202FA850}"/>
            </a:ext>
          </a:extLst>
        </xdr:cNvPr>
        <xdr:cNvSpPr txBox="1"/>
      </xdr:nvSpPr>
      <xdr:spPr>
        <a:xfrm>
          <a:off x="8486775" y="1038225"/>
          <a:ext cx="5848350"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Yhdyskuntajätteellä</a:t>
          </a:r>
          <a:r>
            <a:rPr lang="fi-FI" sz="1100" baseline="0"/>
            <a:t> tarkoitetaan asumisessa syntyvien jätteiden lisäksi niihin rinnastettavia kaupan, teollisuuden ja palveluiden jätteitä. </a:t>
          </a:r>
        </a:p>
        <a:p>
          <a:endParaRPr lang="fi-FI" sz="1100" baseline="0"/>
        </a:p>
        <a:p>
          <a:r>
            <a:rPr lang="fi-FI" sz="1100" baseline="0"/>
            <a:t>Arvion mukaan 65 prosenttia yhdyskuntajätteestä syntyy kotitalouksissa ja loput hallinto-, palvelu- ja elinkeinotoiminnassa.</a:t>
          </a:r>
        </a:p>
        <a:p>
          <a:endParaRPr lang="fi-FI" sz="1100" baseline="0"/>
        </a:p>
        <a:p>
          <a:r>
            <a:rPr lang="fi-FI" sz="1100" baseline="0"/>
            <a:t>2010-luvulla yhdyskuntajätemäärät nousivat aina vuoteen 2021 asti, jolloin yhdyskuntajätteitä syntyi lähes 3,5 miljoonaa tonnia. Vuonna 2022 määrä alkoi laskea ja vuonna 2024 yhdyskuntajätettä syntyi vajaa 2,6 miljoonaa tonnia.</a:t>
          </a:r>
        </a:p>
        <a:p>
          <a:endParaRPr lang="fi-FI" sz="1100" baseline="0"/>
        </a:p>
        <a:p>
          <a:r>
            <a:rPr lang="fi-FI" sz="1100" b="0" i="0">
              <a:solidFill>
                <a:schemeClr val="dk1"/>
              </a:solidFill>
              <a:effectLst/>
              <a:latin typeface="+mn-lt"/>
              <a:ea typeface="+mn-ea"/>
              <a:cs typeface="+mn-cs"/>
            </a:rPr>
            <a:t>Vuonna</a:t>
          </a:r>
          <a:r>
            <a:rPr lang="fi-FI" sz="1100" b="0" i="0" baseline="0">
              <a:solidFill>
                <a:schemeClr val="dk1"/>
              </a:solidFill>
              <a:effectLst/>
              <a:latin typeface="+mn-lt"/>
              <a:ea typeface="+mn-ea"/>
              <a:cs typeface="+mn-cs"/>
            </a:rPr>
            <a:t> 2024 y</a:t>
          </a:r>
          <a:r>
            <a:rPr lang="fi-FI" sz="1100" b="0" i="0">
              <a:solidFill>
                <a:schemeClr val="dk1"/>
              </a:solidFill>
              <a:effectLst/>
              <a:latin typeface="+mn-lt"/>
              <a:ea typeface="+mn-ea"/>
              <a:cs typeface="+mn-cs"/>
            </a:rPr>
            <a:t>hdyskuntajätemäärän laskua selittää pääasiassa yksityisistä palveluista, kuten kaupoista ja toimistoista, kerättyjen yhdyskuntajätteiden määrän väheneminen.</a:t>
          </a:r>
        </a:p>
        <a:p>
          <a:endParaRPr lang="fi-FI" sz="1100" baseline="0"/>
        </a:p>
        <a:p>
          <a:r>
            <a:rPr lang="fi-FI" sz="1100" baseline="0"/>
            <a:t>Lisäksi jätetietojen raportointi- ja tilastointimenetelmät ovat tarkentuneet ja kehittyneet, mitkä ovat osaltaan olleet vaikuttamassa yhdyskuntajätteeksi luokitellun jätemäärän laskuun vuodesta 2022.</a:t>
          </a:r>
          <a:endParaRPr lang="fi-F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223835</xdr:colOff>
      <xdr:row>1</xdr:row>
      <xdr:rowOff>442911</xdr:rowOff>
    </xdr:from>
    <xdr:to>
      <xdr:col>16</xdr:col>
      <xdr:colOff>9525</xdr:colOff>
      <xdr:row>28</xdr:row>
      <xdr:rowOff>114300</xdr:rowOff>
    </xdr:to>
    <xdr:graphicFrame macro="">
      <xdr:nvGraphicFramePr>
        <xdr:cNvPr id="6" name="Kaavio 5" descr="Yhdyskuntajätteet Suomessa ja EU:ssa (kg/asukas) sekä yhdyskuntajätemäärä (1000 t) vuosina 2000-2022.&#10;&#10;Vuonna 2022 Suomessa syntyi henkeä kohden laskettuna aiempaa vähemmän, 520 kiloa yhdyskuntajätettä. Edellisvuosina määrät olivat voimakkaassa kasvussa ja yhdyskuntajätettä kertyi yli 600 kiloa per henkilö. &#10;&#10;Suomessa syntyy henkeä kohden laskettuna enemmän yhdyskuntajätettä kuin EU:ssa keskimäärin. Myös EU-keskiarvo yhdyskuntajätteen määrässä per henkilö oli vuoteen 2021 asti kasvava, mutta trendi oli huomattavasti maltillisempi kuin Suomessa. &#10;">
          <a:extLst>
            <a:ext uri="{FF2B5EF4-FFF2-40B4-BE49-F238E27FC236}">
              <a16:creationId xmlns:a16="http://schemas.microsoft.com/office/drawing/2014/main" id="{A526ED1B-F11F-2B07-918A-A11BDEB7BE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552448</xdr:colOff>
      <xdr:row>5</xdr:row>
      <xdr:rowOff>190499</xdr:rowOff>
    </xdr:from>
    <xdr:to>
      <xdr:col>26</xdr:col>
      <xdr:colOff>152400</xdr:colOff>
      <xdr:row>15</xdr:row>
      <xdr:rowOff>123824</xdr:rowOff>
    </xdr:to>
    <xdr:sp macro="" textlink="">
      <xdr:nvSpPr>
        <xdr:cNvPr id="2" name="Tekstiruutu 1">
          <a:extLst>
            <a:ext uri="{FF2B5EF4-FFF2-40B4-BE49-F238E27FC236}">
              <a16:creationId xmlns:a16="http://schemas.microsoft.com/office/drawing/2014/main" id="{B021B6F2-7D86-4487-B3E7-47200A028704}"/>
            </a:ext>
          </a:extLst>
        </xdr:cNvPr>
        <xdr:cNvSpPr txBox="1"/>
      </xdr:nvSpPr>
      <xdr:spPr>
        <a:xfrm>
          <a:off x="10553698" y="1685924"/>
          <a:ext cx="5695952"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Vuonna</a:t>
          </a:r>
          <a:r>
            <a:rPr lang="fi-FI" sz="1100" baseline="0"/>
            <a:t> 2024 Suomessa syntyi henkeä kohden laskettuna aiempaa vähemmän, 456 kiloa yhdyskuntajätettä. Määrä oli vähemmän kuin EU-keskiarvo, joka vuonna 2023 oli 511 kiloa per asukas. EU-tiedot päivittyvät myöhemmin. </a:t>
          </a:r>
        </a:p>
        <a:p>
          <a:endParaRPr lang="fi-FI" sz="1100" baseline="0"/>
        </a:p>
        <a:p>
          <a:r>
            <a:rPr lang="fi-FI" sz="1100" baseline="0"/>
            <a:t>Aiempina vuosina Suomen yhdyskuntajätteen määrät olivat voimakkaassa kasvussa ja vuonna 2021 yhdyskuntajätettä kertyi 629 kiloa per henkilö.</a:t>
          </a:r>
        </a:p>
        <a:p>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t>Myös EU-keskiarvo yhdyskuntajätteen määrässä per henkilö oli vuoteen 2021 asti kasvava, mutta trendi oli huomattavasti maltillisempi kuin Suomessa. </a:t>
          </a:r>
          <a:r>
            <a:rPr lang="fi-FI" sz="1100" baseline="0">
              <a:solidFill>
                <a:schemeClr val="dk1"/>
              </a:solidFill>
              <a:effectLst/>
              <a:latin typeface="+mn-lt"/>
              <a:ea typeface="+mn-ea"/>
              <a:cs typeface="+mn-cs"/>
            </a:rPr>
            <a:t>Asukasta kohden laskettuna Suomen keskiarvo on pitkään ollut EU-keskiarvoa korkeampi. </a:t>
          </a:r>
          <a:endParaRPr lang="fi-FI">
            <a:effectLst/>
          </a:endParaRPr>
        </a:p>
        <a:p>
          <a:endParaRPr lang="fi-FI" sz="1100" baseline="0"/>
        </a:p>
        <a:p>
          <a:endParaRPr lang="fi-FI" sz="1100" baseline="0"/>
        </a:p>
        <a:p>
          <a:endParaRPr lang="fi-F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228600</xdr:colOff>
      <xdr:row>1</xdr:row>
      <xdr:rowOff>219074</xdr:rowOff>
    </xdr:from>
    <xdr:to>
      <xdr:col>17</xdr:col>
      <xdr:colOff>133350</xdr:colOff>
      <xdr:row>17</xdr:row>
      <xdr:rowOff>171450</xdr:rowOff>
    </xdr:to>
    <xdr:graphicFrame macro="">
      <xdr:nvGraphicFramePr>
        <xdr:cNvPr id="3" name="Kaavio 2" descr="Yhdyskuntajätemäärän kehitys suhteessa BKT:n kehitykseen vuosina 2000-2022, viitevuosi 2010.&#10;&#10;Yhdyskuntajätteen määrä nousi vuoden 2010 tasosta lähes 40 prosenttia vuoteen 2021 asti, minkä jälkeen määrä putosi ollen enää noin 15 prosenttia enemmän kuin vertailuvuonna 2010.&#10;&#10;Samana aikana bruttokansantuotteen nousu on ollut maltillisempaa.">
          <a:extLst>
            <a:ext uri="{FF2B5EF4-FFF2-40B4-BE49-F238E27FC236}">
              <a16:creationId xmlns:a16="http://schemas.microsoft.com/office/drawing/2014/main" id="{3F67A28E-4395-3803-168E-1CAC8A8EE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19</xdr:row>
      <xdr:rowOff>180975</xdr:rowOff>
    </xdr:from>
    <xdr:to>
      <xdr:col>15</xdr:col>
      <xdr:colOff>190500</xdr:colOff>
      <xdr:row>36</xdr:row>
      <xdr:rowOff>114300</xdr:rowOff>
    </xdr:to>
    <xdr:sp macro="" textlink="">
      <xdr:nvSpPr>
        <xdr:cNvPr id="2" name="Tekstiruutu 1">
          <a:extLst>
            <a:ext uri="{FF2B5EF4-FFF2-40B4-BE49-F238E27FC236}">
              <a16:creationId xmlns:a16="http://schemas.microsoft.com/office/drawing/2014/main" id="{9FDE49AE-477C-4B5E-B8A3-26D2C8FE6E32}"/>
            </a:ext>
          </a:extLst>
        </xdr:cNvPr>
        <xdr:cNvSpPr txBox="1"/>
      </xdr:nvSpPr>
      <xdr:spPr>
        <a:xfrm>
          <a:off x="5267324" y="4505325"/>
          <a:ext cx="5667376" cy="298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Yhdyskuntajätteen</a:t>
          </a:r>
          <a:r>
            <a:rPr lang="fi-FI" sz="1100" baseline="0"/>
            <a:t> määrä nousi vuoden 2015 tasosta 29 % vuoteen 2021 asti, minkä jälkeen määrä on pudonnut. Vuonna 2024 yhdyskuntajätteen määrä oli 4 % vähemmän kuin vertailuvuonna 2015.</a:t>
          </a:r>
        </a:p>
        <a:p>
          <a:endParaRPr lang="fi-FI" sz="1100" baseline="0"/>
        </a:p>
        <a:p>
          <a:r>
            <a:rPr lang="fi-FI" sz="1100" baseline="0"/>
            <a:t>Samana aikana bruttokansantuote on noussut, mutta se on ollut maltillisempaa. Vuonna 2024 BKT:n kasvu verrattuna vuoteen 2015 oli 21 %.</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Jätetietojen raportointi- ja tilastointimenetelmät ovat tarkentuneet ja kehittyneet, mitkä ovat osaltaan olleet vaikuttamassa yhdyskuntajätteeksi luokitellun jätemäärän laskuun vuodesta 2022.</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Nykytilastojen valossa ei vielä voida yksiselitteisesti sanoa, onko Suomi onnistunut tavoittelemassaan irtikytkennässä, jossa jätemäärät kehittyisivät irrallaan talouskasvusta.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Uudet kiertotalouden toimintamallit voivat samanaikaisesti luoda hyvinvointia ja tuottaa vähemmän jätettä. Jätteen synnyn ehkäisy ei tällöin liity toiminnan volyymien supistumiseen. </a:t>
          </a:r>
          <a:endParaRPr lang="fi-FI">
            <a:effectLst/>
          </a:endParaRPr>
        </a:p>
        <a:p>
          <a:endParaRPr lang="fi-FI"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138111</xdr:colOff>
      <xdr:row>0</xdr:row>
      <xdr:rowOff>66675</xdr:rowOff>
    </xdr:from>
    <xdr:to>
      <xdr:col>21</xdr:col>
      <xdr:colOff>219075</xdr:colOff>
      <xdr:row>24</xdr:row>
      <xdr:rowOff>19050</xdr:rowOff>
    </xdr:to>
    <xdr:graphicFrame macro="">
      <xdr:nvGraphicFramePr>
        <xdr:cNvPr id="3" name="Kaavio 2" descr="Yhdyskuntajätteen käsittelyn jakautuminen 2006-2022 (1000 t/v).&#10;&#10;Suomen yhdyskuntajätteiden käsittelytavoissa on tapahtunut vuosien 2006-2019 aikana iso murros. Kaatopaikalle sijoittaminen on lakannut lähes kokonaan, ja sen tilalle on tullut energiana hyödyntäminen. Tähän on vaikuttanut erityisesti vuonna 2016 voimaan tullut orgaanisen jätteen kaatopaikkakielto, sekä lisääntynyt polttolaitoskapasiteetti.&#10;&#10;Materiaalihyödynnys on kasvanut vain hieman vakiintuen 41-43 prosenttiin. ">
          <a:extLst>
            <a:ext uri="{FF2B5EF4-FFF2-40B4-BE49-F238E27FC236}">
              <a16:creationId xmlns:a16="http://schemas.microsoft.com/office/drawing/2014/main" id="{27C48436-B57C-E2C5-AD50-0803388ABE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47624</xdr:colOff>
      <xdr:row>1</xdr:row>
      <xdr:rowOff>104775</xdr:rowOff>
    </xdr:from>
    <xdr:to>
      <xdr:col>31</xdr:col>
      <xdr:colOff>428625</xdr:colOff>
      <xdr:row>22</xdr:row>
      <xdr:rowOff>104776</xdr:rowOff>
    </xdr:to>
    <xdr:sp macro="" textlink="">
      <xdr:nvSpPr>
        <xdr:cNvPr id="6" name="Tekstiruutu 5">
          <a:extLst>
            <a:ext uri="{FF2B5EF4-FFF2-40B4-BE49-F238E27FC236}">
              <a16:creationId xmlns:a16="http://schemas.microsoft.com/office/drawing/2014/main" id="{F08328CC-37B1-4F6F-9B36-DB688010F3C3}"/>
            </a:ext>
          </a:extLst>
        </xdr:cNvPr>
        <xdr:cNvSpPr txBox="1"/>
      </xdr:nvSpPr>
      <xdr:spPr>
        <a:xfrm>
          <a:off x="16449674" y="361950"/>
          <a:ext cx="5867401" cy="3838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Suomen</a:t>
          </a:r>
          <a:r>
            <a:rPr lang="fi-FI" sz="1100" baseline="0"/>
            <a:t> yhdyskuntajätteiden käsittelytavoissa tapahtui vuosien 2006-2016 aikana iso murros. Kaatopaikalle sijoittaminen lakkasi lähes kokonaan, ja sen tilalle on tullut energiana hyödyntäminen. Tähän on vaikuttanut erityisesti vuonna 2016 voimaan tullut orgaanisen jätteen kaatopaikkakielto, sekä lisääntynyt polttolaitoskapasiteetti.</a:t>
          </a:r>
        </a:p>
        <a:p>
          <a:endParaRPr lang="fi-FI" sz="1100" baseline="0"/>
        </a:p>
        <a:p>
          <a:r>
            <a:rPr lang="fi-FI" sz="1100" baseline="0"/>
            <a:t>Yhdyskuntajätten kierrätysaste on vaihdellut vuoden 2015 jälkeen. Viimeiset kolme vuotta kierrätysaste (laskettuna kierrätyksen osuudella kokonaisjätemäärästä) on ollut kasvussa, ja vuonna 2024 se kasvoi 48 prosenttiin.</a:t>
          </a:r>
        </a:p>
        <a:p>
          <a:endParaRPr lang="fi-FI" sz="1100" baseline="0">
            <a:solidFill>
              <a:sysClr val="windowText" lastClr="000000"/>
            </a:solidFill>
          </a:endParaRPr>
        </a:p>
        <a:p>
          <a:r>
            <a:rPr lang="fi-FI" sz="1100" baseline="0">
              <a:solidFill>
                <a:sysClr val="windowText" lastClr="000000"/>
              </a:solidFill>
            </a:rPr>
            <a:t>Kierrätysasteen kehityskulun taustalla vaikuttavat muutokset jätekoostumuksessa (esim. paperin väheneminen) ja toisaalta yhdyskuntajätettäkin hyödyntävien biokaasulaitosten määrän kasvu. Vuonna 2024 kompostoidun ja mädätetyn yhdyskuntajätteen määrässä tapahtui noin 12 %:n kasvu edellisvuoteen verrattuna.</a:t>
          </a:r>
        </a:p>
        <a:p>
          <a:endParaRPr lang="fi-FI" sz="1100" baseline="0"/>
        </a:p>
        <a:p>
          <a:r>
            <a:rPr lang="fi-FI" sz="1100"/>
            <a:t>Suomi on muiden EU-maiden tavoin sitoutunut kierrättämään yhdyskuntajätteistä 55 prosenttia vuoteen 2025 mennessä, 60 prosenttia vuonna 2030 ja 65 prosenttia vuonna 2035.</a:t>
          </a:r>
        </a:p>
        <a:p>
          <a:endParaRPr lang="fi-FI" sz="1100"/>
        </a:p>
        <a:p>
          <a:r>
            <a:rPr lang="fi-FI" sz="1100"/>
            <a:t>Suomen heikko kierrätysaste on huomioitu myös Euroopan komissiossa. Suomi on mukana komission listalla maista, joilla on vaikeuksia saavuttaa ensimmäiset vuoden 2025 kierrätystavoitteet.</a:t>
          </a:r>
        </a:p>
        <a:p>
          <a:endParaRPr lang="fi-FI" sz="1100"/>
        </a:p>
        <a:p>
          <a:r>
            <a:rPr lang="fi-FI" sz="1100"/>
            <a:t>Komission arvio perustuu vuoden 2020 lukuihin.</a:t>
          </a:r>
          <a:r>
            <a:rPr lang="fi-FI" sz="1100" baseline="0"/>
            <a:t> </a:t>
          </a:r>
          <a:r>
            <a:rPr lang="fi-FI" sz="1100"/>
            <a:t>Raportin mukaan jätteen määrää pitäisi vähentää esimerkiksi lisäämällä uudelleenkäyttöä. Lisäksi erityisesti biojätteen ja muovin kierrätystä tulisi lisätä. </a:t>
          </a:r>
        </a:p>
        <a:p>
          <a:endParaRPr lang="fi-FI" sz="1100"/>
        </a:p>
      </xdr:txBody>
    </xdr:sp>
    <xdr:clientData/>
  </xdr:twoCellAnchor>
  <xdr:twoCellAnchor>
    <xdr:from>
      <xdr:col>10</xdr:col>
      <xdr:colOff>238123</xdr:colOff>
      <xdr:row>25</xdr:row>
      <xdr:rowOff>28574</xdr:rowOff>
    </xdr:from>
    <xdr:to>
      <xdr:col>26</xdr:col>
      <xdr:colOff>0</xdr:colOff>
      <xdr:row>53</xdr:row>
      <xdr:rowOff>152400</xdr:rowOff>
    </xdr:to>
    <xdr:graphicFrame macro="">
      <xdr:nvGraphicFramePr>
        <xdr:cNvPr id="4" name="Kaavio 3">
          <a:extLst>
            <a:ext uri="{FF2B5EF4-FFF2-40B4-BE49-F238E27FC236}">
              <a16:creationId xmlns:a16="http://schemas.microsoft.com/office/drawing/2014/main" id="{CD85CA32-2F47-7269-EB23-120E0705A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381000</xdr:colOff>
      <xdr:row>25</xdr:row>
      <xdr:rowOff>142875</xdr:rowOff>
    </xdr:from>
    <xdr:to>
      <xdr:col>15</xdr:col>
      <xdr:colOff>76200</xdr:colOff>
      <xdr:row>39</xdr:row>
      <xdr:rowOff>57150</xdr:rowOff>
    </xdr:to>
    <xdr:sp macro="" textlink="">
      <xdr:nvSpPr>
        <xdr:cNvPr id="2" name="Tekstiruutu 1">
          <a:extLst>
            <a:ext uri="{FF2B5EF4-FFF2-40B4-BE49-F238E27FC236}">
              <a16:creationId xmlns:a16="http://schemas.microsoft.com/office/drawing/2014/main" id="{B0E2985E-1048-4389-B0D7-971992C4F7E2}"/>
            </a:ext>
          </a:extLst>
        </xdr:cNvPr>
        <xdr:cNvSpPr txBox="1"/>
      </xdr:nvSpPr>
      <xdr:spPr>
        <a:xfrm>
          <a:off x="5572125" y="5067300"/>
          <a:ext cx="5791200" cy="258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Suomessa yhdyskuntajätteen</a:t>
          </a:r>
          <a:r>
            <a:rPr lang="fi-FI" sz="1100" baseline="0"/>
            <a:t> kaatopaikkasijoitus on </a:t>
          </a:r>
          <a:r>
            <a:rPr lang="fi-FI" sz="1100" baseline="0">
              <a:solidFill>
                <a:sysClr val="windowText" lastClr="000000"/>
              </a:solidFill>
            </a:rPr>
            <a:t>lakannut</a:t>
          </a:r>
          <a:r>
            <a:rPr lang="fi-FI" sz="1100" baseline="0"/>
            <a:t> vuoden 2016 jälkeen lähes kokonaan. Vuonna 2024 kaatopaikkasijoitus ja muu loppukäsittely asukasta kohden oli enää noin 2 kiloa. EU keskiarvo vuonna 2023 oli 115 kg henkeä kohden laskettuna. Vuoden 2024 EU-tiedot päivittyvät myöhemmin.</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t>Jätteenpolton määrä kasvoi Suomessa voimakkaasti vuoteen 2021 asti. Valtaosa yhdyskuntajätteen poltosta on energiahyödynnystä. Vuonna 2024 jätteenpolton määrä laski aiemmista vuosista ollen noin 231 kiloa asukasta kohden. EU:ssa vastaava luku laski hieman aiemmasta ollen 129 kilogrammaan per henkilö vuonna 2023. </a:t>
          </a:r>
          <a:r>
            <a:rPr lang="fi-FI" sz="1100" baseline="0">
              <a:solidFill>
                <a:schemeClr val="dk1"/>
              </a:solidFill>
              <a:effectLst/>
              <a:latin typeface="+mn-lt"/>
              <a:ea typeface="+mn-ea"/>
              <a:cs typeface="+mn-cs"/>
            </a:rPr>
            <a:t>Vuoden 2024 EU-tiedot päivittyvät myöhemmin.</a:t>
          </a:r>
          <a:endParaRPr lang="fi-FI" sz="1100" baseline="0"/>
        </a:p>
        <a:p>
          <a:endParaRPr lang="fi-FI" sz="1100" baseline="0"/>
        </a:p>
        <a:p>
          <a:r>
            <a:rPr lang="fi-FI" sz="1100" baseline="0">
              <a:solidFill>
                <a:sysClr val="windowText" lastClr="000000"/>
              </a:solidFill>
            </a:rPr>
            <a:t>Indikaattori kuvaa yhdyskuntajätemäärää, joka ei ole päätynyt kierrätykseen, vaan jonka materiaali on menetetty polttoon tai loppukäsittelyyn. Lisäksi indikaattori havainnollistaa jätteenpolton ja kaatopaikkakäsittelyn välisen suhteen kehitystä. </a:t>
          </a:r>
          <a:endParaRPr lang="fi-FI" sz="1100">
            <a:solidFill>
              <a:sysClr val="windowText" lastClr="000000"/>
            </a:solidFill>
          </a:endParaRPr>
        </a:p>
      </xdr:txBody>
    </xdr:sp>
    <xdr:clientData/>
  </xdr:twoCellAnchor>
  <xdr:twoCellAnchor>
    <xdr:from>
      <xdr:col>5</xdr:col>
      <xdr:colOff>428624</xdr:colOff>
      <xdr:row>1</xdr:row>
      <xdr:rowOff>257175</xdr:rowOff>
    </xdr:from>
    <xdr:to>
      <xdr:col>17</xdr:col>
      <xdr:colOff>476250</xdr:colOff>
      <xdr:row>25</xdr:row>
      <xdr:rowOff>76200</xdr:rowOff>
    </xdr:to>
    <xdr:graphicFrame macro="">
      <xdr:nvGraphicFramePr>
        <xdr:cNvPr id="4" name="Kaavio 3">
          <a:extLst>
            <a:ext uri="{FF2B5EF4-FFF2-40B4-BE49-F238E27FC236}">
              <a16:creationId xmlns:a16="http://schemas.microsoft.com/office/drawing/2014/main" id="{5146F388-D68F-D394-69A9-E933E28B3D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fi/tilasto/jate" TargetMode="External"/><Relationship Id="rId1" Type="http://schemas.openxmlformats.org/officeDocument/2006/relationships/hyperlink" Target="https://doi.org/10.2908/CEI_PC03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tat.fi/tilasto/vtp" TargetMode="External"/><Relationship Id="rId1" Type="http://schemas.openxmlformats.org/officeDocument/2006/relationships/hyperlink" Target="https://www.stat.fi/tilasto/jat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tat.fi/tilasto/jate" TargetMode="External"/><Relationship Id="rId1" Type="http://schemas.openxmlformats.org/officeDocument/2006/relationships/hyperlink" Target="https://ec.europa.eu/eurostat/databrowser/view/ENV_WASMUN/default/table?lang=en"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2D0C-F5E1-4C1A-AF34-F4634890B8AC}">
  <dimension ref="A1"/>
  <sheetViews>
    <sheetView workbookViewId="0">
      <selection activeCell="M20" sqref="M20"/>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8B43-FD1F-41FE-BDE4-E91D7C67E01C}">
  <dimension ref="A1:AZ101"/>
  <sheetViews>
    <sheetView topLeftCell="A2" workbookViewId="0">
      <selection activeCell="A30" sqref="A30:B30"/>
    </sheetView>
  </sheetViews>
  <sheetFormatPr defaultRowHeight="15" x14ac:dyDescent="0.25"/>
  <cols>
    <col min="1" max="1" width="10.140625" customWidth="1"/>
  </cols>
  <sheetData>
    <row r="1" spans="1:52" ht="20.25" thickBot="1" x14ac:dyDescent="0.3">
      <c r="A1" s="12" t="s">
        <v>41</v>
      </c>
      <c r="B1" s="12"/>
      <c r="C1" s="12"/>
      <c r="D1" s="12"/>
      <c r="E1" s="12"/>
      <c r="F1" s="12"/>
      <c r="G1" s="12"/>
      <c r="M1" s="13"/>
      <c r="N1" s="13"/>
      <c r="O1" s="13"/>
      <c r="P1" s="13"/>
      <c r="Q1" s="13"/>
      <c r="R1" s="13"/>
      <c r="S1" s="13"/>
      <c r="T1" s="13"/>
      <c r="U1" s="13"/>
      <c r="V1" s="13"/>
      <c r="W1" s="13"/>
      <c r="X1" s="13"/>
      <c r="Z1" s="24"/>
      <c r="AA1" s="24"/>
      <c r="AB1" s="36"/>
      <c r="AC1" s="36"/>
      <c r="AD1" s="36"/>
      <c r="AE1" s="24"/>
      <c r="AF1" s="24"/>
      <c r="AG1" s="24"/>
      <c r="AH1" s="24"/>
      <c r="AI1" s="24"/>
      <c r="AJ1" s="24"/>
      <c r="AK1" s="24"/>
      <c r="AL1" s="24"/>
      <c r="AM1" s="24"/>
      <c r="AN1" s="24"/>
      <c r="AO1" s="24"/>
      <c r="AP1" s="24"/>
      <c r="AQ1" s="24"/>
    </row>
    <row r="2" spans="1:52" ht="27" thickTop="1" x14ac:dyDescent="0.25">
      <c r="A2" s="156" t="s">
        <v>0</v>
      </c>
      <c r="B2" s="156" t="s">
        <v>1</v>
      </c>
      <c r="C2" s="56"/>
      <c r="D2" s="40"/>
      <c r="E2" s="40"/>
      <c r="F2" s="40"/>
      <c r="G2" s="41"/>
      <c r="H2" s="41"/>
      <c r="I2" s="42"/>
      <c r="J2" s="42"/>
      <c r="K2" s="42"/>
      <c r="L2" s="42"/>
      <c r="M2" s="42"/>
      <c r="N2" s="42"/>
      <c r="O2" s="42"/>
      <c r="P2" s="42"/>
      <c r="Q2" s="42"/>
      <c r="R2" s="42"/>
      <c r="S2" s="42"/>
      <c r="T2" s="42"/>
      <c r="U2" s="42"/>
      <c r="V2" s="42"/>
      <c r="W2" s="42"/>
      <c r="X2" s="42"/>
      <c r="Y2" s="42"/>
      <c r="Z2" s="42"/>
      <c r="AA2" s="42"/>
      <c r="AB2" s="42"/>
      <c r="AC2" s="42"/>
      <c r="AD2" s="36"/>
      <c r="AE2" s="24"/>
      <c r="AF2" s="24"/>
      <c r="AG2" s="24"/>
      <c r="AH2" s="24"/>
      <c r="AI2" s="24"/>
      <c r="AJ2" s="24"/>
      <c r="AK2" s="24"/>
      <c r="AL2" s="24"/>
      <c r="AM2" s="24"/>
      <c r="AN2" s="24"/>
      <c r="AO2" s="24"/>
      <c r="AP2" s="24"/>
      <c r="AQ2" s="24"/>
      <c r="AR2" s="24"/>
      <c r="AS2" s="24"/>
      <c r="AT2" s="24"/>
      <c r="AU2" s="24"/>
      <c r="AV2" s="24"/>
      <c r="AW2" s="24"/>
      <c r="AX2" s="24"/>
      <c r="AY2" s="24"/>
      <c r="AZ2" s="24"/>
    </row>
    <row r="3" spans="1:52" x14ac:dyDescent="0.25">
      <c r="A3" s="1">
        <v>1997</v>
      </c>
      <c r="B3" s="4">
        <v>2200</v>
      </c>
      <c r="C3" s="60"/>
      <c r="D3" s="43"/>
      <c r="E3" s="43"/>
      <c r="F3" s="43"/>
      <c r="G3" s="43"/>
      <c r="H3" s="43"/>
      <c r="I3" s="43"/>
      <c r="J3" s="43"/>
      <c r="K3" s="43"/>
      <c r="L3" s="43"/>
      <c r="M3" s="43"/>
      <c r="N3" s="43"/>
      <c r="O3" s="43"/>
      <c r="P3" s="43"/>
      <c r="Q3" s="43"/>
      <c r="R3" s="43"/>
      <c r="S3" s="43"/>
      <c r="T3" s="43"/>
      <c r="U3" s="43"/>
      <c r="V3" s="43"/>
      <c r="W3" s="43"/>
      <c r="X3" s="43"/>
      <c r="Y3" s="43"/>
      <c r="Z3" s="43"/>
      <c r="AA3" s="43"/>
      <c r="AB3" s="43"/>
      <c r="AC3" s="43"/>
      <c r="AD3" s="36"/>
      <c r="AE3" s="24"/>
      <c r="AF3" s="24"/>
      <c r="AG3" s="24"/>
      <c r="AH3" s="24"/>
      <c r="AI3" s="24"/>
      <c r="AJ3" s="24"/>
      <c r="AK3" s="24"/>
      <c r="AL3" s="24"/>
      <c r="AM3" s="24"/>
      <c r="AN3" s="24"/>
      <c r="AO3" s="24"/>
      <c r="AP3" s="24"/>
      <c r="AQ3" s="24"/>
      <c r="AR3" s="24"/>
      <c r="AS3" s="24"/>
      <c r="AT3" s="24"/>
      <c r="AU3" s="24"/>
      <c r="AV3" s="24"/>
      <c r="AW3" s="24"/>
      <c r="AX3" s="24"/>
      <c r="AY3" s="24"/>
      <c r="AZ3" s="24"/>
    </row>
    <row r="4" spans="1:52" x14ac:dyDescent="0.25">
      <c r="A4" s="1">
        <v>1998</v>
      </c>
      <c r="B4" s="4">
        <v>2300</v>
      </c>
      <c r="C4" s="57"/>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24"/>
      <c r="AF4" s="24"/>
      <c r="AG4" s="24"/>
      <c r="AH4" s="24"/>
      <c r="AI4" s="24"/>
      <c r="AJ4" s="24"/>
      <c r="AK4" s="24"/>
      <c r="AL4" s="24"/>
      <c r="AM4" s="24"/>
      <c r="AN4" s="24"/>
      <c r="AO4" s="24"/>
      <c r="AP4" s="24"/>
      <c r="AQ4" s="24"/>
      <c r="AR4" s="24"/>
      <c r="AS4" s="24"/>
      <c r="AT4" s="24"/>
      <c r="AU4" s="24"/>
      <c r="AV4" s="24"/>
      <c r="AW4" s="24"/>
      <c r="AX4" s="24"/>
      <c r="AY4" s="24"/>
      <c r="AZ4" s="24"/>
    </row>
    <row r="5" spans="1:52" x14ac:dyDescent="0.25">
      <c r="A5" s="1">
        <v>1999</v>
      </c>
      <c r="B5" s="4">
        <v>2400</v>
      </c>
      <c r="C5" s="56"/>
      <c r="D5" s="40"/>
      <c r="E5" s="40"/>
      <c r="F5" s="40"/>
      <c r="G5" s="41"/>
      <c r="H5" s="41"/>
      <c r="I5" s="42"/>
      <c r="J5" s="42"/>
      <c r="K5" s="42"/>
      <c r="L5" s="42"/>
      <c r="M5" s="42"/>
      <c r="N5" s="42"/>
      <c r="O5" s="42"/>
      <c r="P5" s="42"/>
      <c r="Q5" s="42"/>
      <c r="R5" s="42"/>
      <c r="S5" s="42"/>
      <c r="T5" s="42"/>
      <c r="U5" s="42"/>
      <c r="V5" s="42"/>
      <c r="W5" s="42"/>
      <c r="X5" s="42"/>
      <c r="Y5" s="42"/>
      <c r="Z5" s="42"/>
      <c r="AA5" s="42"/>
      <c r="AB5" s="42"/>
      <c r="AC5" s="42"/>
      <c r="AD5" s="36"/>
      <c r="AE5" s="24"/>
      <c r="AF5" s="24"/>
      <c r="AG5" s="24"/>
      <c r="AH5" s="24"/>
      <c r="AI5" s="24"/>
      <c r="AJ5" s="24"/>
      <c r="AK5" s="24"/>
      <c r="AL5" s="24"/>
      <c r="AM5" s="24"/>
      <c r="AN5" s="24"/>
      <c r="AO5" s="24"/>
      <c r="AP5" s="24"/>
      <c r="AQ5" s="24"/>
      <c r="AR5" s="24"/>
      <c r="AS5" s="24"/>
      <c r="AT5" s="24"/>
      <c r="AU5" s="24"/>
      <c r="AV5" s="24"/>
      <c r="AW5" s="24"/>
      <c r="AX5" s="24"/>
      <c r="AY5" s="24"/>
      <c r="AZ5" s="24"/>
    </row>
    <row r="6" spans="1:52" x14ac:dyDescent="0.25">
      <c r="A6" s="2">
        <v>2000</v>
      </c>
      <c r="B6" s="4">
        <v>2606.9185979999993</v>
      </c>
      <c r="C6" s="56"/>
      <c r="D6" s="43"/>
      <c r="E6" s="43"/>
      <c r="F6" s="43"/>
      <c r="G6" s="43"/>
      <c r="H6" s="43"/>
      <c r="I6" s="43"/>
      <c r="J6" s="43"/>
      <c r="K6" s="43"/>
      <c r="L6" s="43"/>
      <c r="M6" s="43"/>
      <c r="N6" s="43"/>
      <c r="O6" s="43"/>
      <c r="P6" s="43"/>
      <c r="Q6" s="43"/>
      <c r="R6" s="43"/>
      <c r="S6" s="43"/>
      <c r="T6" s="43"/>
      <c r="U6" s="43"/>
      <c r="V6" s="43"/>
      <c r="W6" s="43"/>
      <c r="X6" s="43"/>
      <c r="Y6" s="43"/>
      <c r="Z6" s="43"/>
      <c r="AA6" s="43"/>
      <c r="AB6" s="43"/>
      <c r="AC6" s="43"/>
      <c r="AD6" s="36"/>
      <c r="AE6" s="24"/>
      <c r="AF6" s="24"/>
      <c r="AG6" s="24"/>
      <c r="AH6" s="24"/>
      <c r="AI6" s="24"/>
      <c r="AJ6" s="24"/>
      <c r="AK6" s="24"/>
      <c r="AL6" s="24"/>
      <c r="AM6" s="24"/>
      <c r="AN6" s="24"/>
      <c r="AO6" s="24"/>
      <c r="AP6" s="24"/>
      <c r="AQ6" s="24"/>
      <c r="AR6" s="24"/>
      <c r="AS6" s="24"/>
      <c r="AT6" s="24"/>
      <c r="AU6" s="24"/>
      <c r="AV6" s="24"/>
      <c r="AW6" s="24"/>
      <c r="AX6" s="24"/>
      <c r="AY6" s="24"/>
      <c r="AZ6" s="24"/>
    </row>
    <row r="7" spans="1:52" x14ac:dyDescent="0.25">
      <c r="A7" s="2">
        <v>2001</v>
      </c>
      <c r="B7" s="4">
        <v>2401.8159999999998</v>
      </c>
      <c r="C7" s="58"/>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24"/>
      <c r="AF7" s="24"/>
      <c r="AG7" s="24"/>
      <c r="AH7" s="24"/>
      <c r="AI7" s="24"/>
      <c r="AJ7" s="24"/>
      <c r="AK7" s="24"/>
      <c r="AL7" s="24"/>
      <c r="AM7" s="24"/>
      <c r="AN7" s="24"/>
      <c r="AO7" s="24"/>
      <c r="AP7" s="24"/>
      <c r="AQ7" s="24"/>
      <c r="AR7" s="24"/>
      <c r="AS7" s="24"/>
      <c r="AT7" s="24"/>
      <c r="AU7" s="24"/>
      <c r="AV7" s="24"/>
      <c r="AW7" s="24"/>
      <c r="AX7" s="24"/>
      <c r="AY7" s="24"/>
      <c r="AZ7" s="24"/>
    </row>
    <row r="8" spans="1:52" x14ac:dyDescent="0.25">
      <c r="A8" s="3">
        <v>2002</v>
      </c>
      <c r="B8" s="4">
        <v>2384.4169999999999</v>
      </c>
      <c r="C8" s="58"/>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24"/>
      <c r="AF8" s="24"/>
      <c r="AG8" s="24"/>
      <c r="AH8" s="24"/>
      <c r="AI8" s="24"/>
      <c r="AJ8" s="24"/>
      <c r="AK8" s="24"/>
      <c r="AL8" s="24"/>
      <c r="AM8" s="24"/>
      <c r="AN8" s="24"/>
      <c r="AO8" s="24"/>
      <c r="AP8" s="24"/>
      <c r="AQ8" s="24"/>
      <c r="AR8" s="24"/>
      <c r="AS8" s="24"/>
      <c r="AT8" s="24"/>
      <c r="AU8" s="24"/>
      <c r="AV8" s="24"/>
      <c r="AW8" s="24"/>
      <c r="AX8" s="24"/>
      <c r="AY8" s="24"/>
      <c r="AZ8" s="24"/>
    </row>
    <row r="9" spans="1:52" x14ac:dyDescent="0.25">
      <c r="A9" s="3">
        <v>2003</v>
      </c>
      <c r="B9" s="4">
        <v>2427.875</v>
      </c>
      <c r="C9" s="58"/>
      <c r="D9" s="36"/>
      <c r="E9" s="36"/>
      <c r="F9" s="36"/>
      <c r="G9" s="36"/>
      <c r="H9" s="36"/>
      <c r="I9" s="36"/>
      <c r="J9" s="36"/>
      <c r="K9" s="36"/>
      <c r="L9" s="36"/>
      <c r="M9" s="36"/>
      <c r="O9" s="36"/>
      <c r="P9" s="36"/>
      <c r="Q9" s="36"/>
      <c r="R9" s="36"/>
      <c r="S9" s="36"/>
      <c r="T9" s="36"/>
      <c r="U9" s="36"/>
      <c r="V9" s="36"/>
      <c r="W9" s="36"/>
      <c r="X9" s="36"/>
      <c r="Y9" s="36"/>
      <c r="Z9" s="36"/>
      <c r="AA9" s="36"/>
      <c r="AB9" s="36"/>
      <c r="AC9" s="36"/>
      <c r="AD9" s="36"/>
      <c r="AE9" s="24"/>
      <c r="AF9" s="24"/>
      <c r="AG9" s="24"/>
      <c r="AH9" s="24"/>
      <c r="AI9" s="24"/>
      <c r="AJ9" s="24"/>
      <c r="AK9" s="24"/>
      <c r="AL9" s="24"/>
      <c r="AM9" s="24"/>
      <c r="AN9" s="24"/>
      <c r="AO9" s="24"/>
      <c r="AP9" s="24"/>
      <c r="AQ9" s="24"/>
      <c r="AR9" s="24"/>
      <c r="AS9" s="24"/>
      <c r="AT9" s="24"/>
      <c r="AU9" s="24"/>
      <c r="AV9" s="24"/>
      <c r="AW9" s="24"/>
      <c r="AX9" s="24"/>
      <c r="AY9" s="24"/>
      <c r="AZ9" s="24"/>
    </row>
    <row r="10" spans="1:52" x14ac:dyDescent="0.25">
      <c r="A10" s="3">
        <v>2004</v>
      </c>
      <c r="B10" s="4">
        <v>2453.4389999999999</v>
      </c>
      <c r="C10" s="58"/>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 x14ac:dyDescent="0.25">
      <c r="A11" s="3">
        <v>2005</v>
      </c>
      <c r="B11" s="4">
        <v>2505.7829999999999</v>
      </c>
      <c r="C11" s="58"/>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 x14ac:dyDescent="0.25">
      <c r="A12" s="3">
        <v>2006</v>
      </c>
      <c r="B12" s="4">
        <v>2600.1109999999999</v>
      </c>
      <c r="C12" s="58"/>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 x14ac:dyDescent="0.25">
      <c r="A13" s="3">
        <v>2007</v>
      </c>
      <c r="B13" s="4">
        <v>2674.9180000000001</v>
      </c>
      <c r="C13" s="58"/>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 x14ac:dyDescent="0.25">
      <c r="A14" s="3">
        <v>2008</v>
      </c>
      <c r="B14" s="4">
        <v>2768.203</v>
      </c>
      <c r="C14" s="58"/>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x14ac:dyDescent="0.25">
      <c r="A15" s="3">
        <v>2009</v>
      </c>
      <c r="B15" s="4">
        <v>2562.9319999999998</v>
      </c>
      <c r="C15" s="58"/>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 x14ac:dyDescent="0.25">
      <c r="A16" s="3">
        <v>2010</v>
      </c>
      <c r="B16" s="4">
        <v>2519.9569999999999</v>
      </c>
      <c r="C16" s="58"/>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x14ac:dyDescent="0.25">
      <c r="A17" s="3">
        <v>2011</v>
      </c>
      <c r="B17" s="4">
        <v>2718.768</v>
      </c>
      <c r="C17" s="58"/>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x14ac:dyDescent="0.25">
      <c r="A18" s="3">
        <v>2012</v>
      </c>
      <c r="B18" s="4">
        <v>2738.0949999999998</v>
      </c>
      <c r="C18" s="58"/>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x14ac:dyDescent="0.25">
      <c r="A19" s="3">
        <v>2013</v>
      </c>
      <c r="B19" s="4">
        <v>2681.547</v>
      </c>
      <c r="C19" s="58"/>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x14ac:dyDescent="0.25">
      <c r="A20" s="3">
        <v>2014</v>
      </c>
      <c r="B20" s="4">
        <v>2629.8789999999999</v>
      </c>
      <c r="C20" s="58"/>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x14ac:dyDescent="0.25">
      <c r="A21" s="3">
        <v>2015</v>
      </c>
      <c r="B21" s="4">
        <v>2738.28</v>
      </c>
      <c r="C21" s="58"/>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x14ac:dyDescent="0.25">
      <c r="A22" s="3">
        <v>2016</v>
      </c>
      <c r="B22" s="4">
        <v>2767.931</v>
      </c>
      <c r="C22" s="58"/>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x14ac:dyDescent="0.25">
      <c r="A23" s="3">
        <v>2017</v>
      </c>
      <c r="B23" s="4">
        <v>2811.5880000000002</v>
      </c>
      <c r="C23" s="58"/>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x14ac:dyDescent="0.25">
      <c r="A24" s="3">
        <v>2018</v>
      </c>
      <c r="B24" s="4">
        <v>3041.0819999999999</v>
      </c>
      <c r="C24" s="58"/>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x14ac:dyDescent="0.25">
      <c r="A25" s="3">
        <v>2019</v>
      </c>
      <c r="B25" s="4">
        <v>3122.7049999999999</v>
      </c>
      <c r="C25" s="59"/>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31"/>
      <c r="AF25" s="31"/>
      <c r="AG25" s="31"/>
      <c r="AH25" s="31"/>
      <c r="AI25" s="31"/>
      <c r="AJ25" s="31"/>
      <c r="AK25" s="31"/>
      <c r="AL25" s="31"/>
      <c r="AM25" s="31"/>
      <c r="AN25" s="31"/>
      <c r="AO25" s="31"/>
      <c r="AP25" s="31"/>
      <c r="AQ25" s="31"/>
      <c r="AR25" s="31"/>
      <c r="AS25" s="31"/>
      <c r="AT25" s="24"/>
      <c r="AU25" s="24"/>
      <c r="AV25" s="24"/>
      <c r="AW25" s="24"/>
      <c r="AX25" s="24"/>
      <c r="AY25" s="24"/>
      <c r="AZ25" s="24"/>
    </row>
    <row r="26" spans="1:52" x14ac:dyDescent="0.25">
      <c r="A26" s="3">
        <v>2020</v>
      </c>
      <c r="B26" s="4">
        <v>3376.7919999999999</v>
      </c>
      <c r="C26" s="58"/>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24"/>
      <c r="AF26" s="24"/>
      <c r="AG26" s="24"/>
      <c r="AH26" s="24"/>
      <c r="AI26" s="24"/>
      <c r="AJ26" s="24"/>
      <c r="AK26" s="24"/>
      <c r="AL26" s="24"/>
      <c r="AM26" s="24"/>
      <c r="AN26" s="24"/>
      <c r="AO26" s="24"/>
      <c r="AP26" s="24"/>
      <c r="AQ26" s="24"/>
      <c r="AR26" s="24"/>
      <c r="AS26" s="24"/>
      <c r="AT26" s="34"/>
      <c r="AU26" s="24"/>
      <c r="AV26" s="24"/>
      <c r="AW26" s="24"/>
      <c r="AX26" s="24"/>
      <c r="AY26" s="24"/>
      <c r="AZ26" s="24"/>
    </row>
    <row r="27" spans="1:52" x14ac:dyDescent="0.25">
      <c r="A27" s="3">
        <v>2021</v>
      </c>
      <c r="B27" s="4">
        <v>3490.6759999999999</v>
      </c>
      <c r="C27" s="58"/>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24"/>
      <c r="AF27" s="24"/>
      <c r="AG27" s="24"/>
      <c r="AH27" s="24"/>
      <c r="AI27" s="24"/>
      <c r="AJ27" s="24"/>
      <c r="AK27" s="24"/>
      <c r="AL27" s="24"/>
      <c r="AM27" s="24"/>
      <c r="AN27" s="24"/>
      <c r="AO27" s="24"/>
      <c r="AP27" s="24"/>
      <c r="AQ27" s="24"/>
      <c r="AR27" s="24"/>
      <c r="AS27" s="24"/>
      <c r="AT27" s="34"/>
      <c r="AU27" s="24"/>
      <c r="AV27" s="24"/>
      <c r="AW27" s="24"/>
      <c r="AX27" s="24"/>
      <c r="AY27" s="24"/>
      <c r="AZ27" s="24"/>
    </row>
    <row r="28" spans="1:52" x14ac:dyDescent="0.25">
      <c r="A28" s="3">
        <v>2022</v>
      </c>
      <c r="B28" s="4">
        <v>2898.0430000000001</v>
      </c>
      <c r="C28" s="58"/>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24"/>
      <c r="AF28" s="24"/>
      <c r="AG28" s="24"/>
      <c r="AH28" s="24"/>
      <c r="AI28" s="24"/>
      <c r="AJ28" s="24"/>
      <c r="AK28" s="24"/>
      <c r="AL28" s="24"/>
      <c r="AM28" s="24"/>
      <c r="AN28" s="24"/>
      <c r="AO28" s="24"/>
      <c r="AP28" s="24"/>
      <c r="AQ28" s="24"/>
      <c r="AR28" s="24"/>
      <c r="AS28" s="24"/>
      <c r="AT28" s="34"/>
      <c r="AU28" s="24"/>
      <c r="AV28" s="24"/>
      <c r="AW28" s="24"/>
      <c r="AX28" s="24"/>
      <c r="AY28" s="24"/>
      <c r="AZ28" s="24"/>
    </row>
    <row r="29" spans="1:52" x14ac:dyDescent="0.25">
      <c r="A29" s="3">
        <v>2023</v>
      </c>
      <c r="B29" s="4">
        <v>2612</v>
      </c>
      <c r="C29" s="58"/>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24"/>
      <c r="AF29" s="24"/>
      <c r="AG29" s="24"/>
      <c r="AH29" s="24"/>
      <c r="AI29" s="24"/>
      <c r="AJ29" s="24"/>
      <c r="AK29" s="24"/>
      <c r="AL29" s="24"/>
      <c r="AM29" s="24"/>
      <c r="AN29" s="24"/>
      <c r="AO29" s="24"/>
      <c r="AP29" s="24"/>
      <c r="AQ29" s="24"/>
      <c r="AR29" s="24"/>
      <c r="AS29" s="24"/>
      <c r="AT29" s="34"/>
      <c r="AU29" s="24"/>
      <c r="AV29" s="24"/>
      <c r="AW29" s="24"/>
      <c r="AX29" s="24"/>
      <c r="AY29" s="24"/>
      <c r="AZ29" s="24"/>
    </row>
    <row r="30" spans="1:52" x14ac:dyDescent="0.25">
      <c r="A30" s="3">
        <v>2024</v>
      </c>
      <c r="B30" s="4">
        <v>2570</v>
      </c>
      <c r="C30" s="58"/>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24"/>
      <c r="AF30" s="24"/>
      <c r="AG30" s="24"/>
      <c r="AH30" s="24"/>
      <c r="AI30" s="24"/>
      <c r="AJ30" s="24"/>
      <c r="AK30" s="24"/>
      <c r="AL30" s="24"/>
      <c r="AM30" s="24"/>
      <c r="AN30" s="24"/>
      <c r="AO30" s="24"/>
      <c r="AP30" s="24"/>
      <c r="AQ30" s="24"/>
      <c r="AR30" s="24"/>
      <c r="AS30" s="24"/>
      <c r="AT30" s="34"/>
      <c r="AU30" s="24"/>
      <c r="AV30" s="24"/>
      <c r="AW30" s="24"/>
      <c r="AX30" s="24"/>
      <c r="AY30" s="24"/>
      <c r="AZ30" s="24"/>
    </row>
    <row r="31" spans="1:52" x14ac:dyDescent="0.25">
      <c r="A31" s="32"/>
      <c r="B31" s="32"/>
      <c r="K31" s="36"/>
      <c r="L31" s="36"/>
      <c r="M31" s="36"/>
      <c r="N31" s="36"/>
      <c r="O31" s="36"/>
      <c r="P31" s="36"/>
      <c r="Q31" s="36"/>
      <c r="R31" s="36"/>
      <c r="S31" s="36"/>
      <c r="T31" s="36"/>
      <c r="U31" s="36"/>
      <c r="V31" s="36"/>
      <c r="W31" s="36"/>
      <c r="X31" s="36"/>
      <c r="Y31" s="36"/>
      <c r="Z31" s="36"/>
      <c r="AA31" s="36"/>
      <c r="AB31" s="36"/>
      <c r="AC31" s="36"/>
      <c r="AD31" s="36"/>
      <c r="AE31" s="24"/>
      <c r="AF31" s="24"/>
      <c r="AG31" s="24"/>
      <c r="AH31" s="24"/>
      <c r="AI31" s="24"/>
      <c r="AJ31" s="24"/>
      <c r="AK31" s="24"/>
      <c r="AL31" s="24"/>
      <c r="AM31" s="24"/>
      <c r="AN31" s="24"/>
      <c r="AO31" s="24"/>
      <c r="AP31" s="24"/>
      <c r="AQ31" s="24"/>
      <c r="AR31" s="24"/>
      <c r="AS31" s="24"/>
      <c r="AT31" s="34"/>
      <c r="AU31" s="24"/>
      <c r="AV31" s="24"/>
      <c r="AW31" s="24"/>
      <c r="AX31" s="24"/>
      <c r="AY31" s="24"/>
      <c r="AZ31" s="24"/>
    </row>
    <row r="32" spans="1:52" x14ac:dyDescent="0.25">
      <c r="A32" s="36" t="s">
        <v>2</v>
      </c>
      <c r="B32" s="36"/>
      <c r="C32" s="36"/>
      <c r="D32" s="36"/>
      <c r="E32" s="36"/>
      <c r="F32" s="36"/>
      <c r="G32" s="36"/>
      <c r="H32" s="36"/>
      <c r="K32" s="36"/>
      <c r="L32" s="36"/>
      <c r="M32" s="36"/>
      <c r="N32" s="36"/>
      <c r="O32" s="36"/>
      <c r="P32" s="36"/>
      <c r="Q32" s="36"/>
      <c r="R32" s="36"/>
      <c r="S32" s="36"/>
      <c r="T32" s="36"/>
      <c r="U32" s="36"/>
      <c r="V32" s="36"/>
      <c r="W32" s="36"/>
      <c r="X32" s="36"/>
      <c r="Y32" s="36"/>
      <c r="Z32" s="36"/>
      <c r="AA32" s="36"/>
      <c r="AB32" s="36"/>
      <c r="AC32" s="36"/>
      <c r="AD32" s="36"/>
      <c r="AE32" s="24"/>
      <c r="AF32" s="24"/>
      <c r="AG32" s="24"/>
      <c r="AH32" s="24"/>
      <c r="AI32" s="24"/>
      <c r="AJ32" s="24"/>
      <c r="AK32" s="24"/>
      <c r="AL32" s="24"/>
      <c r="AM32" s="24"/>
      <c r="AN32" s="24"/>
      <c r="AO32" s="24"/>
      <c r="AP32" s="24"/>
      <c r="AQ32" s="24"/>
      <c r="AR32" s="24"/>
      <c r="AS32" s="24"/>
      <c r="AT32" s="34"/>
      <c r="AU32" s="24"/>
      <c r="AV32" s="24"/>
      <c r="AW32" s="24"/>
      <c r="AX32" s="24"/>
      <c r="AY32" s="24"/>
      <c r="AZ32" s="24"/>
    </row>
    <row r="33" spans="1:45" x14ac:dyDescent="0.25">
      <c r="A33" s="36" t="s">
        <v>3</v>
      </c>
      <c r="B33" s="36"/>
      <c r="C33" s="36"/>
      <c r="D33" s="36"/>
      <c r="E33" s="36"/>
      <c r="F33" s="36"/>
      <c r="G33" s="36"/>
      <c r="H33" s="36"/>
      <c r="K33" s="36"/>
      <c r="L33" s="36"/>
      <c r="M33" s="36"/>
      <c r="N33" s="36"/>
      <c r="O33" s="36"/>
      <c r="P33" s="36"/>
      <c r="Q33" s="36"/>
      <c r="R33" s="36"/>
      <c r="S33" s="36"/>
      <c r="T33" s="36"/>
      <c r="U33" s="36"/>
      <c r="V33" s="36"/>
      <c r="W33" s="36"/>
      <c r="X33" s="36"/>
      <c r="Y33" s="36"/>
      <c r="Z33" s="36"/>
      <c r="AA33" s="36"/>
      <c r="AB33" s="36"/>
      <c r="AC33" s="36"/>
      <c r="AD33" s="36"/>
      <c r="AE33" s="24"/>
      <c r="AF33" s="24"/>
      <c r="AG33" s="24"/>
      <c r="AH33" s="24"/>
      <c r="AI33" s="24"/>
      <c r="AJ33" s="24"/>
      <c r="AK33" s="24"/>
      <c r="AL33" s="24"/>
      <c r="AM33" s="24"/>
      <c r="AN33" s="24"/>
      <c r="AO33" s="24"/>
      <c r="AP33" s="24"/>
      <c r="AQ33" s="24"/>
      <c r="AR33" s="24"/>
      <c r="AS33" s="24"/>
    </row>
    <row r="34" spans="1:45" x14ac:dyDescent="0.25">
      <c r="A34" s="36" t="s">
        <v>42</v>
      </c>
      <c r="B34" s="36"/>
      <c r="C34" s="36"/>
      <c r="D34" s="36"/>
      <c r="E34" s="36"/>
      <c r="F34" s="36"/>
      <c r="G34" s="36"/>
      <c r="H34" s="36"/>
      <c r="K34" s="36"/>
      <c r="L34" s="36"/>
      <c r="M34" s="36"/>
      <c r="N34" s="36"/>
      <c r="O34" s="36"/>
      <c r="P34" s="36"/>
      <c r="Q34" s="36"/>
      <c r="R34" s="36"/>
      <c r="S34" s="36"/>
      <c r="T34" s="36"/>
      <c r="U34" s="36"/>
      <c r="V34" s="36"/>
      <c r="W34" s="36"/>
      <c r="X34" s="36"/>
      <c r="Y34" s="36"/>
      <c r="Z34" s="36"/>
      <c r="AA34" s="36"/>
      <c r="AB34" s="36"/>
      <c r="AC34" s="36"/>
      <c r="AD34" s="36"/>
      <c r="AE34" s="24"/>
      <c r="AF34" s="24"/>
      <c r="AG34" s="24"/>
      <c r="AH34" s="24"/>
      <c r="AI34" s="24"/>
      <c r="AJ34" s="24"/>
      <c r="AK34" s="24"/>
      <c r="AL34" s="24"/>
      <c r="AM34" s="24"/>
      <c r="AN34" s="24"/>
      <c r="AO34" s="24"/>
      <c r="AP34" s="24"/>
      <c r="AQ34" s="24"/>
      <c r="AR34" s="24"/>
      <c r="AS34" s="24"/>
    </row>
    <row r="35" spans="1:45" x14ac:dyDescent="0.25">
      <c r="A35" s="36" t="s">
        <v>4</v>
      </c>
      <c r="B35" s="150" t="s">
        <v>5</v>
      </c>
      <c r="C35" s="36"/>
      <c r="D35" s="36"/>
      <c r="E35" s="36"/>
      <c r="F35" s="36"/>
      <c r="G35" s="36"/>
      <c r="H35" s="36"/>
      <c r="I35" s="36"/>
      <c r="J35" s="36"/>
      <c r="K35" s="36"/>
      <c r="L35" s="36"/>
      <c r="M35" s="36"/>
      <c r="N35" s="36"/>
      <c r="O35" s="36"/>
      <c r="P35" s="36"/>
      <c r="Q35" s="24"/>
      <c r="R35" s="36"/>
      <c r="S35" s="36"/>
      <c r="T35" s="36"/>
      <c r="U35" s="36"/>
      <c r="V35" s="36"/>
      <c r="W35" s="36"/>
      <c r="X35" s="36"/>
      <c r="Y35" s="36"/>
      <c r="Z35" s="36"/>
      <c r="AA35" s="36"/>
      <c r="AB35" s="36"/>
      <c r="AC35" s="36"/>
      <c r="AD35" s="36"/>
      <c r="AE35" s="24"/>
      <c r="AF35" s="24"/>
      <c r="AG35" s="24"/>
      <c r="AH35" s="24"/>
      <c r="AI35" s="24"/>
      <c r="AJ35" s="24"/>
      <c r="AK35" s="24"/>
      <c r="AL35" s="24"/>
      <c r="AM35" s="24"/>
      <c r="AN35" s="24"/>
      <c r="AO35" s="24"/>
      <c r="AP35" s="24"/>
      <c r="AQ35" s="24"/>
      <c r="AR35" s="24"/>
      <c r="AS35" s="24"/>
    </row>
    <row r="36" spans="1:45" x14ac:dyDescent="0.25">
      <c r="A36" s="24"/>
      <c r="B36" s="24"/>
      <c r="C36" s="24"/>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24"/>
      <c r="AF36" s="24"/>
      <c r="AG36" s="24"/>
      <c r="AH36" s="24"/>
      <c r="AI36" s="24"/>
      <c r="AJ36" s="24"/>
      <c r="AK36" s="24"/>
      <c r="AL36" s="24"/>
      <c r="AM36" s="24"/>
      <c r="AN36" s="24"/>
      <c r="AO36" s="24"/>
      <c r="AP36" s="24"/>
      <c r="AQ36" s="24"/>
      <c r="AR36" s="24"/>
      <c r="AS36" s="24"/>
    </row>
    <row r="37" spans="1:45" ht="15.75" x14ac:dyDescent="0.25">
      <c r="A37" s="134" t="s">
        <v>6</v>
      </c>
      <c r="B37" s="24"/>
      <c r="C37" s="108"/>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24"/>
      <c r="AF37" s="24"/>
      <c r="AG37" s="24"/>
      <c r="AH37" s="24"/>
      <c r="AI37" s="24"/>
      <c r="AJ37" s="24"/>
      <c r="AK37" s="24"/>
      <c r="AL37" s="24"/>
      <c r="AM37" s="24"/>
      <c r="AN37" s="24"/>
      <c r="AO37" s="24"/>
      <c r="AP37" s="24"/>
      <c r="AQ37" s="24"/>
      <c r="AR37" s="24"/>
      <c r="AS37" s="24"/>
    </row>
    <row r="38" spans="1:45" ht="19.5" x14ac:dyDescent="0.3">
      <c r="A38" s="24"/>
      <c r="B38" s="24"/>
      <c r="C38" s="46"/>
      <c r="D38" s="47"/>
      <c r="E38" s="47"/>
      <c r="F38" s="47"/>
      <c r="G38" s="47"/>
      <c r="H38" s="47"/>
      <c r="I38" s="47"/>
      <c r="J38" s="47"/>
      <c r="K38" s="47"/>
      <c r="L38" s="47"/>
      <c r="M38" s="47"/>
      <c r="N38" s="47"/>
      <c r="O38" s="47"/>
      <c r="P38" s="47"/>
      <c r="Q38" s="47"/>
      <c r="R38" s="47"/>
      <c r="S38" s="47"/>
      <c r="T38" s="47"/>
      <c r="U38" s="47"/>
      <c r="V38" s="48"/>
      <c r="W38" s="44"/>
      <c r="X38" s="36"/>
      <c r="Y38" s="36"/>
      <c r="Z38" s="36"/>
      <c r="AA38" s="36"/>
      <c r="AB38" s="36"/>
      <c r="AC38" s="36"/>
      <c r="AD38" s="36"/>
      <c r="AE38" s="24"/>
      <c r="AF38" s="24"/>
      <c r="AG38" s="24"/>
      <c r="AH38" s="24"/>
      <c r="AI38" s="24"/>
      <c r="AJ38" s="24"/>
      <c r="AK38" s="24"/>
      <c r="AL38" s="24"/>
      <c r="AM38" s="24"/>
      <c r="AN38" s="24"/>
      <c r="AO38" s="24"/>
      <c r="AP38" s="24"/>
      <c r="AQ38" s="24"/>
      <c r="AR38" s="24"/>
      <c r="AS38" s="24"/>
    </row>
    <row r="39" spans="1:45" x14ac:dyDescent="0.25">
      <c r="A39" s="24"/>
      <c r="B39" s="24"/>
      <c r="C39" s="36"/>
      <c r="D39" s="39"/>
      <c r="E39" s="39"/>
      <c r="F39" s="39"/>
      <c r="G39" s="49"/>
      <c r="H39" s="49"/>
      <c r="I39" s="50"/>
      <c r="J39" s="50"/>
      <c r="K39" s="50"/>
      <c r="L39" s="50"/>
      <c r="M39" s="50"/>
      <c r="N39" s="50"/>
      <c r="O39" s="50"/>
      <c r="P39" s="50"/>
      <c r="Q39" s="50"/>
      <c r="R39" s="50"/>
      <c r="S39" s="50"/>
      <c r="T39" s="50"/>
      <c r="U39" s="50"/>
      <c r="V39" s="51"/>
      <c r="W39" s="24"/>
      <c r="X39" s="50"/>
      <c r="Y39" s="36"/>
      <c r="Z39" s="36"/>
      <c r="AA39" s="36"/>
      <c r="AB39" s="36"/>
      <c r="AC39" s="36"/>
      <c r="AD39" s="36"/>
      <c r="AE39" s="24"/>
      <c r="AF39" s="24"/>
      <c r="AG39" s="24"/>
      <c r="AH39" s="24"/>
      <c r="AI39" s="24"/>
      <c r="AJ39" s="24"/>
      <c r="AK39" s="24"/>
      <c r="AL39" s="24"/>
      <c r="AM39" s="24"/>
      <c r="AN39" s="24"/>
      <c r="AO39" s="24"/>
      <c r="AP39" s="24"/>
      <c r="AQ39" s="24"/>
      <c r="AR39" s="24"/>
      <c r="AS39" s="24"/>
    </row>
    <row r="40" spans="1:45" x14ac:dyDescent="0.25">
      <c r="A40" s="24"/>
      <c r="B40" s="24"/>
      <c r="C40" s="52"/>
      <c r="D40" s="53"/>
      <c r="E40" s="53"/>
      <c r="F40" s="53"/>
      <c r="G40" s="53"/>
      <c r="H40" s="53"/>
      <c r="I40" s="53"/>
      <c r="J40" s="53"/>
      <c r="K40" s="53"/>
      <c r="L40" s="53"/>
      <c r="M40" s="53"/>
      <c r="N40" s="53"/>
      <c r="O40" s="53"/>
      <c r="P40" s="53"/>
      <c r="Q40" s="53"/>
      <c r="R40" s="53"/>
      <c r="S40" s="53"/>
      <c r="T40" s="54"/>
      <c r="U40" s="54"/>
      <c r="V40" s="54"/>
      <c r="W40" s="54"/>
      <c r="X40" s="54"/>
      <c r="Y40" s="36"/>
      <c r="Z40" s="36"/>
      <c r="AA40" s="36"/>
      <c r="AB40" s="36"/>
      <c r="AC40" s="36"/>
      <c r="AD40" s="36"/>
      <c r="AE40" s="24"/>
      <c r="AF40" s="24"/>
      <c r="AG40" s="24"/>
      <c r="AH40" s="24"/>
      <c r="AI40" s="24"/>
      <c r="AJ40" s="24"/>
      <c r="AK40" s="24"/>
      <c r="AL40" s="24"/>
      <c r="AM40" s="24"/>
      <c r="AN40" s="24"/>
      <c r="AO40" s="24"/>
      <c r="AP40" s="24"/>
      <c r="AQ40" s="24"/>
      <c r="AR40" s="24"/>
      <c r="AS40" s="24"/>
    </row>
    <row r="41" spans="1:45" x14ac:dyDescent="0.25">
      <c r="A41" s="24"/>
      <c r="B41" s="24"/>
      <c r="C41" s="52"/>
      <c r="D41" s="53"/>
      <c r="E41" s="53"/>
      <c r="F41" s="53"/>
      <c r="G41" s="53"/>
      <c r="H41" s="53"/>
      <c r="I41" s="53"/>
      <c r="J41" s="53"/>
      <c r="K41" s="53"/>
      <c r="L41" s="53"/>
      <c r="M41" s="53"/>
      <c r="N41" s="53"/>
      <c r="O41" s="53"/>
      <c r="P41" s="53"/>
      <c r="Q41" s="53"/>
      <c r="R41" s="53"/>
      <c r="S41" s="53"/>
      <c r="T41" s="54"/>
      <c r="U41" s="54"/>
      <c r="V41" s="54"/>
      <c r="W41" s="54"/>
      <c r="X41" s="54"/>
      <c r="Y41" s="36"/>
      <c r="Z41" s="36"/>
      <c r="AA41" s="36"/>
      <c r="AB41" s="36"/>
      <c r="AC41" s="36"/>
      <c r="AD41" s="36"/>
      <c r="AE41" s="24"/>
      <c r="AF41" s="24"/>
      <c r="AG41" s="24"/>
      <c r="AH41" s="24"/>
      <c r="AI41" s="24"/>
      <c r="AJ41" s="24"/>
      <c r="AK41" s="24"/>
      <c r="AL41" s="24"/>
      <c r="AM41" s="24"/>
      <c r="AN41" s="24"/>
      <c r="AO41" s="24"/>
      <c r="AP41" s="24"/>
      <c r="AQ41" s="24"/>
      <c r="AR41" s="24"/>
      <c r="AS41" s="24"/>
    </row>
    <row r="42" spans="1:45" x14ac:dyDescent="0.25">
      <c r="A42" s="24"/>
      <c r="B42" s="24"/>
      <c r="C42" s="52"/>
      <c r="D42" s="53"/>
      <c r="E42" s="53"/>
      <c r="F42" s="53"/>
      <c r="G42" s="53"/>
      <c r="H42" s="53"/>
      <c r="I42" s="53"/>
      <c r="J42" s="53"/>
      <c r="K42" s="53"/>
      <c r="L42" s="53"/>
      <c r="M42" s="53"/>
      <c r="N42" s="53"/>
      <c r="O42" s="53"/>
      <c r="P42" s="53"/>
      <c r="Q42" s="53"/>
      <c r="R42" s="53"/>
      <c r="S42" s="53"/>
      <c r="T42" s="54"/>
      <c r="U42" s="54"/>
      <c r="V42" s="54"/>
      <c r="W42" s="54"/>
      <c r="X42" s="54"/>
      <c r="Y42" s="36"/>
      <c r="Z42" s="36"/>
      <c r="AA42" s="36"/>
      <c r="AB42" s="36"/>
      <c r="AC42" s="36"/>
      <c r="AD42" s="36"/>
      <c r="AE42" s="24"/>
      <c r="AF42" s="24"/>
      <c r="AG42" s="24"/>
      <c r="AH42" s="24"/>
      <c r="AI42" s="24"/>
      <c r="AJ42" s="24"/>
      <c r="AK42" s="24"/>
      <c r="AL42" s="24"/>
      <c r="AM42" s="24"/>
      <c r="AN42" s="24"/>
      <c r="AO42" s="24"/>
      <c r="AP42" s="24"/>
      <c r="AQ42" s="24"/>
      <c r="AR42" s="24"/>
      <c r="AS42" s="24"/>
    </row>
    <row r="43" spans="1:45" x14ac:dyDescent="0.25">
      <c r="A43" s="24"/>
      <c r="B43" s="24"/>
      <c r="C43" s="36"/>
      <c r="D43" s="53"/>
      <c r="E43" s="53"/>
      <c r="F43" s="53"/>
      <c r="G43" s="53"/>
      <c r="H43" s="53"/>
      <c r="I43" s="53"/>
      <c r="J43" s="53"/>
      <c r="K43" s="53"/>
      <c r="L43" s="53"/>
      <c r="M43" s="53"/>
      <c r="N43" s="53"/>
      <c r="O43" s="53"/>
      <c r="P43" s="53"/>
      <c r="Q43" s="53"/>
      <c r="R43" s="53"/>
      <c r="S43" s="53"/>
      <c r="T43" s="54"/>
      <c r="U43" s="54"/>
      <c r="V43" s="54"/>
      <c r="W43" s="54"/>
      <c r="X43" s="54"/>
      <c r="Y43" s="36"/>
      <c r="Z43" s="36"/>
      <c r="AA43" s="36"/>
      <c r="AB43" s="36"/>
      <c r="AC43" s="36"/>
      <c r="AD43" s="36"/>
      <c r="AE43" s="24"/>
      <c r="AF43" s="24"/>
      <c r="AG43" s="24"/>
      <c r="AH43" s="24"/>
      <c r="AI43" s="24"/>
      <c r="AJ43" s="24"/>
      <c r="AK43" s="24"/>
      <c r="AL43" s="24"/>
      <c r="AM43" s="24"/>
      <c r="AN43" s="24"/>
      <c r="AO43" s="24"/>
      <c r="AP43" s="24"/>
      <c r="AQ43" s="24"/>
      <c r="AR43" s="24"/>
      <c r="AS43" s="24"/>
    </row>
    <row r="44" spans="1:45" x14ac:dyDescent="0.25">
      <c r="A44" s="24"/>
      <c r="B44" s="24"/>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24"/>
      <c r="AF44" s="24"/>
      <c r="AG44" s="24"/>
      <c r="AH44" s="24"/>
      <c r="AI44" s="24"/>
      <c r="AJ44" s="24"/>
      <c r="AK44" s="24"/>
      <c r="AL44" s="24"/>
      <c r="AM44" s="24"/>
      <c r="AN44" s="24"/>
      <c r="AO44" s="24"/>
      <c r="AP44" s="24"/>
      <c r="AQ44" s="24"/>
      <c r="AR44" s="24"/>
      <c r="AS44" s="24"/>
    </row>
    <row r="45" spans="1:45" ht="15.75" x14ac:dyDescent="0.25">
      <c r="A45" s="24"/>
      <c r="B45" s="24"/>
      <c r="C45" s="55"/>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24"/>
      <c r="AF45" s="24"/>
      <c r="AG45" s="24"/>
      <c r="AH45" s="24"/>
      <c r="AI45" s="24"/>
      <c r="AJ45" s="24"/>
      <c r="AK45" s="24"/>
      <c r="AL45" s="24"/>
      <c r="AM45" s="24"/>
      <c r="AN45" s="24"/>
      <c r="AO45" s="24"/>
      <c r="AP45" s="24"/>
      <c r="AQ45" s="24"/>
      <c r="AR45" s="24"/>
      <c r="AS45" s="24"/>
    </row>
    <row r="46" spans="1:45" x14ac:dyDescent="0.25">
      <c r="A46" s="24"/>
      <c r="B46" s="24"/>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24"/>
      <c r="AF46" s="24"/>
      <c r="AG46" s="24"/>
      <c r="AH46" s="24"/>
      <c r="AI46" s="24"/>
      <c r="AJ46" s="24"/>
      <c r="AK46" s="24"/>
      <c r="AL46" s="24"/>
      <c r="AM46" s="24"/>
      <c r="AN46" s="24"/>
      <c r="AO46" s="24"/>
      <c r="AP46" s="24"/>
      <c r="AQ46" s="24"/>
      <c r="AR46" s="24"/>
      <c r="AS46" s="24"/>
    </row>
    <row r="47" spans="1:45" x14ac:dyDescent="0.25">
      <c r="A47" s="24"/>
      <c r="B47" s="24"/>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24"/>
      <c r="AF47" s="24"/>
      <c r="AG47" s="24"/>
      <c r="AH47" s="24"/>
      <c r="AI47" s="24"/>
      <c r="AJ47" s="24"/>
      <c r="AK47" s="24"/>
      <c r="AL47" s="24"/>
      <c r="AM47" s="24"/>
      <c r="AN47" s="24"/>
      <c r="AO47" s="24"/>
      <c r="AP47" s="24"/>
      <c r="AQ47" s="24"/>
      <c r="AR47" s="24"/>
      <c r="AS47" s="24"/>
    </row>
    <row r="48" spans="1:45" x14ac:dyDescent="0.25">
      <c r="A48" s="24"/>
      <c r="B48" s="24"/>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24"/>
      <c r="AF48" s="24"/>
      <c r="AG48" s="24"/>
      <c r="AH48" s="24"/>
      <c r="AI48" s="24"/>
      <c r="AJ48" s="24"/>
      <c r="AK48" s="24"/>
      <c r="AL48" s="24"/>
      <c r="AM48" s="24"/>
      <c r="AN48" s="24"/>
      <c r="AO48" s="24"/>
      <c r="AP48" s="24"/>
      <c r="AQ48" s="24"/>
      <c r="AR48" s="24"/>
      <c r="AS48" s="24"/>
    </row>
    <row r="49" spans="1:45" x14ac:dyDescent="0.25">
      <c r="A49" s="24"/>
      <c r="B49" s="24"/>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24"/>
      <c r="AF49" s="24"/>
      <c r="AG49" s="24"/>
      <c r="AH49" s="24"/>
      <c r="AI49" s="24"/>
      <c r="AJ49" s="24"/>
      <c r="AK49" s="24"/>
      <c r="AL49" s="24"/>
      <c r="AM49" s="24"/>
      <c r="AN49" s="24"/>
      <c r="AO49" s="24"/>
      <c r="AP49" s="24"/>
      <c r="AQ49" s="24"/>
      <c r="AR49" s="24"/>
      <c r="AS49" s="24"/>
    </row>
    <row r="50" spans="1:45" x14ac:dyDescent="0.25">
      <c r="A50" s="24"/>
      <c r="B50" s="24"/>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24"/>
      <c r="AF50" s="24"/>
      <c r="AG50" s="24"/>
      <c r="AH50" s="24"/>
      <c r="AI50" s="24"/>
      <c r="AJ50" s="24"/>
      <c r="AK50" s="24"/>
      <c r="AL50" s="24"/>
      <c r="AM50" s="24"/>
      <c r="AN50" s="24"/>
      <c r="AO50" s="24"/>
      <c r="AP50" s="24"/>
      <c r="AQ50" s="24"/>
      <c r="AR50" s="24"/>
      <c r="AS50" s="24"/>
    </row>
    <row r="51" spans="1:45" x14ac:dyDescent="0.25">
      <c r="A51" s="24"/>
      <c r="B51" s="24"/>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24"/>
      <c r="AF51" s="24"/>
      <c r="AG51" s="24"/>
      <c r="AH51" s="24"/>
      <c r="AI51" s="24"/>
      <c r="AJ51" s="24"/>
      <c r="AK51" s="24"/>
      <c r="AL51" s="24"/>
      <c r="AM51" s="24"/>
      <c r="AN51" s="24"/>
      <c r="AO51" s="24"/>
      <c r="AP51" s="24"/>
      <c r="AQ51" s="24"/>
      <c r="AR51" s="24"/>
      <c r="AS51" s="24"/>
    </row>
    <row r="52" spans="1:45" x14ac:dyDescent="0.25">
      <c r="A52" s="24"/>
      <c r="B52" s="24"/>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24"/>
      <c r="AF52" s="24"/>
      <c r="AG52" s="24"/>
      <c r="AH52" s="24"/>
      <c r="AI52" s="24"/>
      <c r="AJ52" s="24"/>
      <c r="AK52" s="24"/>
      <c r="AL52" s="24"/>
      <c r="AM52" s="24"/>
      <c r="AN52" s="24"/>
      <c r="AO52" s="24"/>
      <c r="AP52" s="24"/>
      <c r="AQ52" s="24"/>
      <c r="AR52" s="24"/>
      <c r="AS52" s="24"/>
    </row>
    <row r="53" spans="1:45" x14ac:dyDescent="0.25">
      <c r="A53" s="24"/>
      <c r="B53" s="24"/>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24"/>
      <c r="AF53" s="24"/>
      <c r="AG53" s="24"/>
      <c r="AH53" s="24"/>
      <c r="AI53" s="24"/>
      <c r="AJ53" s="24"/>
      <c r="AK53" s="24"/>
      <c r="AL53" s="24"/>
      <c r="AM53" s="24"/>
      <c r="AN53" s="24"/>
      <c r="AO53" s="24"/>
      <c r="AP53" s="24"/>
      <c r="AQ53" s="24"/>
      <c r="AR53" s="24"/>
      <c r="AS53" s="24"/>
    </row>
    <row r="54" spans="1:45" x14ac:dyDescent="0.25">
      <c r="A54" s="24"/>
      <c r="B54" s="24"/>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24"/>
      <c r="AF54" s="24"/>
      <c r="AG54" s="24"/>
      <c r="AH54" s="24"/>
      <c r="AI54" s="24"/>
      <c r="AJ54" s="24"/>
      <c r="AK54" s="24"/>
      <c r="AL54" s="24"/>
      <c r="AM54" s="24"/>
      <c r="AN54" s="24"/>
      <c r="AO54" s="24"/>
      <c r="AP54" s="24"/>
      <c r="AQ54" s="24"/>
      <c r="AR54" s="24"/>
      <c r="AS54" s="24"/>
    </row>
    <row r="55" spans="1:45" x14ac:dyDescent="0.25">
      <c r="A55" s="24"/>
      <c r="B55" s="24"/>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24"/>
      <c r="AF55" s="24"/>
      <c r="AG55" s="24"/>
      <c r="AH55" s="24"/>
      <c r="AI55" s="24"/>
      <c r="AJ55" s="24"/>
      <c r="AK55" s="24"/>
      <c r="AL55" s="24"/>
      <c r="AM55" s="24"/>
      <c r="AN55" s="24"/>
      <c r="AO55" s="24"/>
      <c r="AP55" s="24"/>
      <c r="AQ55" s="24"/>
      <c r="AR55" s="24"/>
      <c r="AS55" s="24"/>
    </row>
    <row r="56" spans="1:45" x14ac:dyDescent="0.25">
      <c r="A56" s="24"/>
      <c r="B56" s="24"/>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24"/>
      <c r="AF56" s="24"/>
      <c r="AG56" s="24"/>
      <c r="AH56" s="24"/>
      <c r="AI56" s="24"/>
      <c r="AJ56" s="24"/>
      <c r="AK56" s="24"/>
      <c r="AL56" s="24"/>
      <c r="AM56" s="24"/>
      <c r="AN56" s="24"/>
      <c r="AO56" s="24"/>
      <c r="AP56" s="24"/>
      <c r="AQ56" s="24"/>
      <c r="AR56" s="24"/>
      <c r="AS56" s="24"/>
    </row>
    <row r="57" spans="1:45" x14ac:dyDescent="0.25">
      <c r="A57" s="24"/>
      <c r="B57" s="24"/>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24"/>
      <c r="AF57" s="24"/>
      <c r="AG57" s="24"/>
      <c r="AH57" s="24"/>
      <c r="AI57" s="24"/>
      <c r="AJ57" s="24"/>
      <c r="AK57" s="24"/>
      <c r="AL57" s="24"/>
      <c r="AM57" s="24"/>
      <c r="AN57" s="24"/>
      <c r="AO57" s="24"/>
      <c r="AP57" s="24"/>
      <c r="AQ57" s="24"/>
      <c r="AR57" s="24"/>
      <c r="AS57" s="24"/>
    </row>
    <row r="58" spans="1:45" x14ac:dyDescent="0.25">
      <c r="A58" s="24"/>
      <c r="B58" s="24"/>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24"/>
      <c r="AF58" s="24"/>
      <c r="AG58" s="24"/>
      <c r="AH58" s="24"/>
      <c r="AI58" s="24"/>
      <c r="AJ58" s="24"/>
      <c r="AK58" s="24"/>
      <c r="AL58" s="24"/>
      <c r="AM58" s="24"/>
      <c r="AN58" s="24"/>
      <c r="AO58" s="24"/>
      <c r="AP58" s="24"/>
      <c r="AQ58" s="24"/>
      <c r="AR58" s="24"/>
      <c r="AS58" s="24"/>
    </row>
    <row r="59" spans="1:45" x14ac:dyDescent="0.25">
      <c r="A59" s="24"/>
      <c r="B59" s="24"/>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24"/>
      <c r="AF59" s="24"/>
      <c r="AG59" s="24"/>
      <c r="AH59" s="24"/>
      <c r="AI59" s="24"/>
      <c r="AJ59" s="24"/>
      <c r="AK59" s="24"/>
      <c r="AL59" s="24"/>
      <c r="AM59" s="24"/>
      <c r="AN59" s="24"/>
      <c r="AO59" s="24"/>
      <c r="AP59" s="24"/>
      <c r="AQ59" s="24"/>
      <c r="AR59" s="24"/>
      <c r="AS59" s="24"/>
    </row>
    <row r="60" spans="1:45" x14ac:dyDescent="0.25">
      <c r="A60" s="24"/>
      <c r="B60" s="24"/>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24"/>
      <c r="AF60" s="24"/>
      <c r="AG60" s="24"/>
      <c r="AH60" s="24"/>
      <c r="AI60" s="24"/>
      <c r="AJ60" s="24"/>
      <c r="AK60" s="24"/>
      <c r="AL60" s="24"/>
      <c r="AM60" s="24"/>
      <c r="AN60" s="24"/>
      <c r="AO60" s="24"/>
      <c r="AP60" s="24"/>
      <c r="AQ60" s="24"/>
      <c r="AR60" s="24"/>
      <c r="AS60" s="24"/>
    </row>
    <row r="61" spans="1:45" x14ac:dyDescent="0.25">
      <c r="A61" s="24"/>
      <c r="B61" s="24"/>
      <c r="C61" s="36"/>
      <c r="D61" s="24"/>
      <c r="E61" s="24"/>
      <c r="F61" s="24"/>
      <c r="G61" s="24"/>
      <c r="H61" s="24"/>
      <c r="I61" s="24"/>
      <c r="J61" s="24"/>
      <c r="K61" s="24"/>
      <c r="L61" s="24"/>
      <c r="M61" s="24"/>
      <c r="N61" s="24"/>
      <c r="O61" s="24"/>
      <c r="P61" s="24"/>
      <c r="Q61" s="24"/>
      <c r="R61" s="24"/>
      <c r="S61" s="24"/>
      <c r="T61" s="24"/>
      <c r="U61" s="24"/>
      <c r="V61" s="24"/>
      <c r="W61" s="24"/>
      <c r="X61" s="24"/>
      <c r="Y61" s="24"/>
      <c r="Z61" s="36"/>
      <c r="AA61" s="36"/>
      <c r="AB61" s="36"/>
      <c r="AC61" s="36"/>
      <c r="AD61" s="36"/>
      <c r="AE61" s="24"/>
      <c r="AF61" s="24"/>
      <c r="AG61" s="24"/>
      <c r="AH61" s="24"/>
      <c r="AI61" s="24"/>
      <c r="AJ61" s="24"/>
      <c r="AK61" s="24"/>
      <c r="AL61" s="24"/>
      <c r="AM61" s="24"/>
      <c r="AN61" s="24"/>
      <c r="AO61" s="24"/>
      <c r="AP61" s="24"/>
      <c r="AQ61" s="24"/>
      <c r="AR61" s="24"/>
      <c r="AS61" s="24"/>
    </row>
    <row r="62" spans="1:45" x14ac:dyDescent="0.25">
      <c r="A62" s="24"/>
      <c r="B62" s="24"/>
      <c r="C62" s="36"/>
      <c r="D62" s="24"/>
      <c r="E62" s="24"/>
      <c r="F62" s="24"/>
      <c r="G62" s="24"/>
      <c r="H62" s="24"/>
      <c r="I62" s="24"/>
      <c r="J62" s="24"/>
      <c r="K62" s="24"/>
      <c r="L62" s="24"/>
      <c r="M62" s="24"/>
      <c r="N62" s="24"/>
      <c r="O62" s="24"/>
      <c r="P62" s="24"/>
      <c r="Q62" s="24"/>
      <c r="R62" s="24"/>
      <c r="S62" s="24"/>
      <c r="T62" s="24"/>
      <c r="U62" s="24"/>
      <c r="V62" s="24"/>
      <c r="W62" s="24"/>
      <c r="X62" s="24"/>
      <c r="Y62" s="24"/>
      <c r="Z62" s="36"/>
      <c r="AA62" s="36"/>
      <c r="AB62" s="36"/>
      <c r="AC62" s="36"/>
      <c r="AD62" s="36"/>
      <c r="AE62" s="24"/>
      <c r="AF62" s="24"/>
      <c r="AG62" s="24"/>
      <c r="AH62" s="24"/>
      <c r="AI62" s="24"/>
      <c r="AJ62" s="24"/>
      <c r="AK62" s="24"/>
      <c r="AL62" s="24"/>
      <c r="AM62" s="24"/>
      <c r="AN62" s="24"/>
      <c r="AO62" s="24"/>
      <c r="AP62" s="24"/>
      <c r="AQ62" s="24"/>
      <c r="AR62" s="24"/>
      <c r="AS62" s="24"/>
    </row>
    <row r="63" spans="1:45" x14ac:dyDescent="0.25">
      <c r="A63" s="24"/>
      <c r="B63" s="24"/>
      <c r="C63" s="36"/>
      <c r="D63" s="24"/>
      <c r="E63" s="24"/>
      <c r="F63" s="24"/>
      <c r="G63" s="24"/>
      <c r="H63" s="24"/>
      <c r="I63" s="24"/>
      <c r="J63" s="24"/>
      <c r="K63" s="24"/>
      <c r="L63" s="24"/>
      <c r="M63" s="24"/>
      <c r="N63" s="24"/>
      <c r="O63" s="24"/>
      <c r="P63" s="24"/>
      <c r="Q63" s="24"/>
      <c r="R63" s="24"/>
      <c r="S63" s="24"/>
      <c r="T63" s="24"/>
      <c r="U63" s="24"/>
      <c r="V63" s="24"/>
      <c r="W63" s="24"/>
      <c r="X63" s="24"/>
      <c r="Y63" s="24"/>
      <c r="Z63" s="36"/>
      <c r="AA63" s="36"/>
      <c r="AB63" s="36"/>
      <c r="AC63" s="36"/>
      <c r="AD63" s="36"/>
      <c r="AE63" s="24"/>
      <c r="AF63" s="24"/>
      <c r="AG63" s="24"/>
      <c r="AH63" s="24"/>
      <c r="AI63" s="24"/>
      <c r="AJ63" s="24"/>
      <c r="AK63" s="24"/>
      <c r="AL63" s="24"/>
      <c r="AM63" s="24"/>
      <c r="AN63" s="24"/>
      <c r="AO63" s="24"/>
      <c r="AP63" s="24"/>
      <c r="AQ63" s="24"/>
      <c r="AR63" s="24"/>
      <c r="AS63" s="24"/>
    </row>
    <row r="64" spans="1:45" x14ac:dyDescent="0.25">
      <c r="A64" s="24"/>
      <c r="B64" s="24"/>
      <c r="C64" s="36"/>
      <c r="D64" s="24"/>
      <c r="E64" s="24"/>
      <c r="F64" s="24"/>
      <c r="G64" s="24"/>
      <c r="H64" s="24"/>
      <c r="I64" s="24"/>
      <c r="J64" s="24"/>
      <c r="K64" s="24"/>
      <c r="L64" s="24"/>
      <c r="M64" s="24"/>
      <c r="N64" s="24"/>
      <c r="O64" s="24"/>
      <c r="P64" s="24"/>
      <c r="Q64" s="24"/>
      <c r="R64" s="24"/>
      <c r="S64" s="24"/>
      <c r="T64" s="24"/>
      <c r="U64" s="24"/>
      <c r="V64" s="24"/>
      <c r="W64" s="24"/>
      <c r="X64" s="24"/>
      <c r="Y64" s="24"/>
      <c r="Z64" s="36"/>
      <c r="AA64" s="36"/>
      <c r="AB64" s="36"/>
      <c r="AC64" s="36"/>
      <c r="AD64" s="36"/>
      <c r="AE64" s="24"/>
      <c r="AF64" s="24"/>
      <c r="AG64" s="24"/>
      <c r="AH64" s="24"/>
      <c r="AI64" s="24"/>
      <c r="AJ64" s="24"/>
      <c r="AK64" s="24"/>
      <c r="AL64" s="24"/>
      <c r="AM64" s="24"/>
      <c r="AN64" s="24"/>
      <c r="AO64" s="24"/>
      <c r="AP64" s="24"/>
      <c r="AQ64" s="24"/>
      <c r="AR64" s="24"/>
      <c r="AS64" s="24"/>
    </row>
    <row r="65" spans="1:45" x14ac:dyDescent="0.25">
      <c r="A65" s="24"/>
      <c r="B65" s="24"/>
      <c r="C65" s="36"/>
      <c r="D65" s="24"/>
      <c r="E65" s="24"/>
      <c r="F65" s="24"/>
      <c r="G65" s="24"/>
      <c r="H65" s="24"/>
      <c r="I65" s="24"/>
      <c r="J65" s="24"/>
      <c r="K65" s="24"/>
      <c r="L65" s="24"/>
      <c r="M65" s="24"/>
      <c r="N65" s="24"/>
      <c r="O65" s="24"/>
      <c r="P65" s="24"/>
      <c r="Q65" s="24"/>
      <c r="R65" s="24"/>
      <c r="S65" s="24"/>
      <c r="T65" s="24"/>
      <c r="U65" s="24"/>
      <c r="V65" s="24"/>
      <c r="W65" s="24"/>
      <c r="X65" s="24"/>
      <c r="Y65" s="24"/>
      <c r="Z65" s="36"/>
      <c r="AA65" s="36"/>
      <c r="AB65" s="36"/>
      <c r="AC65" s="36"/>
      <c r="AD65" s="36"/>
      <c r="AE65" s="24"/>
      <c r="AF65" s="24"/>
      <c r="AG65" s="24"/>
      <c r="AH65" s="24"/>
      <c r="AI65" s="24"/>
      <c r="AJ65" s="24"/>
      <c r="AK65" s="24"/>
      <c r="AL65" s="24"/>
      <c r="AM65" s="24"/>
      <c r="AN65" s="24"/>
      <c r="AO65" s="24"/>
      <c r="AP65" s="24"/>
      <c r="AQ65" s="24"/>
      <c r="AR65" s="24"/>
      <c r="AS65" s="24"/>
    </row>
    <row r="66" spans="1:45" x14ac:dyDescent="0.25">
      <c r="A66" s="24"/>
      <c r="B66" s="24"/>
      <c r="C66" s="36"/>
      <c r="D66" s="24"/>
      <c r="E66" s="24"/>
      <c r="F66" s="24"/>
      <c r="G66" s="24"/>
      <c r="H66" s="24"/>
      <c r="I66" s="24"/>
      <c r="J66" s="24"/>
      <c r="K66" s="24"/>
      <c r="L66" s="24"/>
      <c r="M66" s="24"/>
      <c r="N66" s="24"/>
      <c r="O66" s="24"/>
      <c r="P66" s="24"/>
      <c r="Q66" s="24"/>
      <c r="R66" s="24"/>
      <c r="S66" s="24"/>
      <c r="T66" s="24"/>
      <c r="U66" s="24"/>
      <c r="V66" s="24"/>
      <c r="W66" s="24"/>
      <c r="X66" s="24"/>
      <c r="Y66" s="24"/>
      <c r="Z66" s="36"/>
      <c r="AA66" s="36"/>
      <c r="AB66" s="36"/>
      <c r="AC66" s="36"/>
      <c r="AD66" s="36"/>
      <c r="AE66" s="24"/>
      <c r="AF66" s="24"/>
      <c r="AG66" s="24"/>
      <c r="AH66" s="24"/>
      <c r="AI66" s="24"/>
      <c r="AJ66" s="24"/>
      <c r="AK66" s="24"/>
      <c r="AL66" s="24"/>
      <c r="AM66" s="24"/>
      <c r="AN66" s="24"/>
      <c r="AO66" s="24"/>
      <c r="AP66" s="24"/>
      <c r="AQ66" s="24"/>
      <c r="AR66" s="24"/>
      <c r="AS66" s="24"/>
    </row>
    <row r="67" spans="1:45" x14ac:dyDescent="0.25">
      <c r="A67" s="24"/>
      <c r="B67" s="24"/>
      <c r="C67" s="36"/>
      <c r="D67" s="24"/>
      <c r="E67" s="24"/>
      <c r="F67" s="24"/>
      <c r="G67" s="24"/>
      <c r="H67" s="24"/>
      <c r="I67" s="24"/>
      <c r="J67" s="24"/>
      <c r="K67" s="24"/>
      <c r="L67" s="24"/>
      <c r="M67" s="24"/>
      <c r="N67" s="24"/>
      <c r="O67" s="24"/>
      <c r="P67" s="24"/>
      <c r="Q67" s="24"/>
      <c r="R67" s="24"/>
      <c r="S67" s="24"/>
      <c r="T67" s="24"/>
      <c r="U67" s="24"/>
      <c r="V67" s="24"/>
      <c r="W67" s="24"/>
      <c r="X67" s="24"/>
      <c r="Y67" s="24"/>
      <c r="Z67" s="36"/>
      <c r="AA67" s="36"/>
      <c r="AB67" s="36"/>
      <c r="AC67" s="36"/>
      <c r="AD67" s="36"/>
      <c r="AE67" s="24"/>
      <c r="AF67" s="24"/>
      <c r="AG67" s="24"/>
      <c r="AH67" s="24"/>
      <c r="AI67" s="24"/>
      <c r="AJ67" s="24"/>
      <c r="AK67" s="24"/>
      <c r="AL67" s="24"/>
      <c r="AM67" s="24"/>
      <c r="AN67" s="24"/>
      <c r="AO67" s="24"/>
      <c r="AP67" s="24"/>
      <c r="AQ67" s="24"/>
      <c r="AR67" s="24"/>
      <c r="AS67" s="24"/>
    </row>
    <row r="68" spans="1:45" x14ac:dyDescent="0.25">
      <c r="A68" s="24"/>
      <c r="B68" s="24"/>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24"/>
      <c r="AF68" s="24"/>
      <c r="AG68" s="24"/>
      <c r="AH68" s="24"/>
      <c r="AI68" s="24"/>
      <c r="AJ68" s="24"/>
      <c r="AK68" s="24"/>
      <c r="AL68" s="24"/>
      <c r="AM68" s="24"/>
      <c r="AN68" s="24"/>
      <c r="AO68" s="24"/>
      <c r="AP68" s="24"/>
      <c r="AQ68" s="24"/>
      <c r="AR68" s="24"/>
      <c r="AS68" s="24"/>
    </row>
    <row r="69" spans="1:45" x14ac:dyDescent="0.25">
      <c r="A69" s="24"/>
      <c r="B69" s="24"/>
      <c r="C69" s="36"/>
      <c r="D69" s="36"/>
      <c r="E69" s="36"/>
      <c r="F69" s="36"/>
      <c r="G69" s="36"/>
      <c r="H69" s="36"/>
      <c r="I69" s="36"/>
      <c r="J69" s="36"/>
      <c r="K69" s="36"/>
      <c r="L69" s="36"/>
      <c r="M69" s="36"/>
      <c r="N69" s="36"/>
      <c r="O69" s="36"/>
      <c r="P69" s="36"/>
      <c r="Q69" s="36"/>
      <c r="R69" s="36"/>
      <c r="S69" s="36"/>
      <c r="T69" s="36"/>
      <c r="U69" s="54"/>
      <c r="V69" s="36"/>
      <c r="W69" s="36"/>
      <c r="X69" s="36"/>
      <c r="Y69" s="36"/>
      <c r="Z69" s="36"/>
      <c r="AA69" s="36"/>
      <c r="AB69" s="36"/>
      <c r="AC69" s="36"/>
      <c r="AD69" s="36"/>
      <c r="AE69" s="24"/>
      <c r="AF69" s="24"/>
      <c r="AG69" s="24"/>
      <c r="AH69" s="24"/>
      <c r="AI69" s="24"/>
      <c r="AJ69" s="24"/>
      <c r="AK69" s="24"/>
      <c r="AL69" s="24"/>
      <c r="AM69" s="24"/>
      <c r="AN69" s="24"/>
      <c r="AO69" s="24"/>
      <c r="AP69" s="24"/>
      <c r="AQ69" s="24"/>
      <c r="AR69" s="24"/>
      <c r="AS69" s="24"/>
    </row>
    <row r="70" spans="1:45" x14ac:dyDescent="0.25">
      <c r="A70" s="24"/>
      <c r="B70" s="24"/>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24"/>
      <c r="AF70" s="24"/>
      <c r="AG70" s="24"/>
      <c r="AH70" s="24"/>
      <c r="AI70" s="24"/>
      <c r="AJ70" s="24"/>
      <c r="AK70" s="24"/>
      <c r="AL70" s="24"/>
      <c r="AM70" s="24"/>
      <c r="AN70" s="24"/>
      <c r="AO70" s="24"/>
      <c r="AP70" s="24"/>
      <c r="AQ70" s="24"/>
      <c r="AR70" s="24"/>
      <c r="AS70" s="24"/>
    </row>
    <row r="71" spans="1:45" x14ac:dyDescent="0.25">
      <c r="A71" s="24"/>
      <c r="B71" s="24"/>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24"/>
      <c r="AF71" s="24"/>
      <c r="AG71" s="24"/>
      <c r="AH71" s="24"/>
      <c r="AI71" s="24"/>
      <c r="AJ71" s="24"/>
      <c r="AK71" s="24"/>
      <c r="AL71" s="24"/>
      <c r="AM71" s="24"/>
      <c r="AN71" s="24"/>
      <c r="AO71" s="24"/>
      <c r="AP71" s="24"/>
      <c r="AQ71" s="24"/>
      <c r="AR71" s="24"/>
      <c r="AS71" s="24"/>
    </row>
    <row r="72" spans="1:45"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row>
    <row r="73" spans="1:45"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row>
    <row r="74" spans="1:45"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row>
    <row r="75" spans="1:45"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row>
    <row r="76" spans="1:45"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row>
    <row r="77" spans="1:45"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row>
    <row r="78" spans="1:45"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row>
    <row r="79" spans="1:45"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row>
    <row r="80" spans="1:45"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row>
    <row r="81" spans="1:45"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row>
    <row r="82" spans="1:45"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row>
    <row r="83" spans="1:45"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row>
    <row r="84" spans="1:45"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row>
    <row r="85" spans="1:45"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row>
    <row r="86" spans="1:45"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row>
    <row r="87" spans="1:45"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row>
    <row r="88" spans="1:45"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row>
    <row r="89" spans="1:45"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row>
    <row r="90" spans="1:45"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row>
    <row r="91" spans="1:45"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row>
    <row r="92" spans="1:45"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row>
    <row r="93" spans="1:45"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row>
    <row r="94" spans="1:45"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row>
    <row r="95" spans="1:45"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row>
    <row r="96" spans="1:45"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row>
    <row r="97" spans="1:45"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row>
    <row r="98" spans="1:45"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row>
    <row r="99" spans="1:45"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row>
    <row r="100" spans="1:45"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row>
    <row r="101" spans="1:45"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row>
  </sheetData>
  <hyperlinks>
    <hyperlink ref="B35" r:id="rId1" xr:uid="{8513826A-85EB-4D7C-BA15-8EE7F561F76E}"/>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4BDB-556B-4F59-B852-4120EDEA4E52}">
  <dimension ref="A1:BY82"/>
  <sheetViews>
    <sheetView topLeftCell="A2" workbookViewId="0">
      <selection activeCell="A26" sqref="A26:D27"/>
    </sheetView>
  </sheetViews>
  <sheetFormatPr defaultRowHeight="15" x14ac:dyDescent="0.25"/>
  <cols>
    <col min="1" max="1" width="10.140625" customWidth="1"/>
    <col min="2" max="2" width="10.42578125" customWidth="1"/>
    <col min="3" max="4" width="9.85546875" customWidth="1"/>
  </cols>
  <sheetData>
    <row r="1" spans="1:77" ht="20.25" thickBot="1" x14ac:dyDescent="0.35">
      <c r="A1" s="15" t="s">
        <v>43</v>
      </c>
      <c r="B1" s="15"/>
      <c r="C1" s="15"/>
      <c r="D1" s="15"/>
      <c r="E1" s="15"/>
      <c r="F1" s="15"/>
      <c r="G1" s="15"/>
      <c r="H1" s="15"/>
      <c r="I1" s="15"/>
      <c r="J1" s="15"/>
      <c r="K1" s="15"/>
      <c r="L1" s="15"/>
      <c r="M1" s="15"/>
      <c r="N1" s="15"/>
    </row>
    <row r="2" spans="1:77" ht="52.5" thickTop="1" x14ac:dyDescent="0.25">
      <c r="A2" s="155" t="s">
        <v>0</v>
      </c>
      <c r="B2" s="155" t="s">
        <v>7</v>
      </c>
      <c r="C2" s="155" t="s">
        <v>8</v>
      </c>
      <c r="D2" s="155" t="s">
        <v>9</v>
      </c>
      <c r="E2" s="61"/>
      <c r="F2" s="19"/>
      <c r="G2" s="20"/>
      <c r="H2" s="25"/>
      <c r="I2" s="25"/>
      <c r="J2" s="25"/>
      <c r="K2" s="25"/>
      <c r="L2" s="25"/>
      <c r="M2" s="25"/>
      <c r="N2" s="25"/>
      <c r="O2" s="25"/>
      <c r="P2" s="25"/>
      <c r="Q2" s="25"/>
      <c r="R2" s="25"/>
      <c r="S2" s="25"/>
      <c r="T2" s="25"/>
      <c r="U2" s="25"/>
      <c r="V2" s="25"/>
      <c r="W2" s="25"/>
      <c r="X2" s="25"/>
      <c r="Y2" s="25"/>
      <c r="Z2" s="25"/>
      <c r="AA2" s="25"/>
      <c r="AB2" s="25"/>
      <c r="AC2" s="25"/>
      <c r="AD2" s="25"/>
      <c r="AE2" s="23"/>
      <c r="AF2" s="24"/>
      <c r="AG2" s="24"/>
      <c r="AH2" s="24"/>
      <c r="AI2" s="24"/>
      <c r="AJ2" s="24"/>
      <c r="AK2" s="24"/>
      <c r="AL2" s="24"/>
      <c r="AM2" s="24"/>
      <c r="AN2" s="24"/>
      <c r="AO2" s="24"/>
      <c r="AP2" s="24"/>
      <c r="AQ2" s="24"/>
      <c r="AR2" s="24"/>
      <c r="AS2" s="24"/>
      <c r="AT2" s="24"/>
      <c r="AU2" s="24"/>
      <c r="AV2" s="24"/>
      <c r="AW2" s="24"/>
      <c r="AX2" s="24"/>
      <c r="AY2" s="24"/>
      <c r="AZ2" s="24"/>
      <c r="BA2" s="24"/>
      <c r="BB2" s="24"/>
      <c r="BC2" s="24"/>
      <c r="BD2" s="18"/>
      <c r="BE2" s="17"/>
      <c r="BF2" s="17"/>
      <c r="BG2" s="17"/>
      <c r="BH2" s="17"/>
      <c r="BI2" s="17"/>
      <c r="BJ2" s="17"/>
      <c r="BK2" s="17"/>
      <c r="BL2" s="17"/>
      <c r="BM2" s="17"/>
      <c r="BN2" s="17"/>
      <c r="BO2" s="17"/>
      <c r="BP2" s="17"/>
      <c r="BQ2" s="17"/>
      <c r="BR2" s="17"/>
      <c r="BS2" s="17"/>
      <c r="BT2" s="17"/>
      <c r="BU2" s="17"/>
      <c r="BV2" s="17"/>
      <c r="BW2" s="17"/>
      <c r="BX2" s="17"/>
      <c r="BY2" s="17"/>
    </row>
    <row r="3" spans="1:77" x14ac:dyDescent="0.25">
      <c r="A3" s="14">
        <v>2000</v>
      </c>
      <c r="B3" s="5">
        <v>2606.9189999999999</v>
      </c>
      <c r="C3" s="9">
        <v>502</v>
      </c>
      <c r="D3" s="11">
        <v>513</v>
      </c>
      <c r="E3" s="62"/>
      <c r="F3" s="21"/>
      <c r="G3" s="22"/>
      <c r="H3" s="26"/>
      <c r="I3" s="26"/>
      <c r="J3" s="26"/>
      <c r="K3" s="27"/>
      <c r="L3" s="27"/>
      <c r="M3" s="27"/>
      <c r="N3" s="27"/>
      <c r="O3" s="27"/>
      <c r="P3" s="27"/>
      <c r="Q3" s="27"/>
      <c r="R3" s="27"/>
      <c r="S3" s="27"/>
      <c r="T3" s="27"/>
      <c r="U3" s="27"/>
      <c r="V3" s="27"/>
      <c r="W3" s="27"/>
      <c r="X3" s="27"/>
      <c r="Y3" s="27"/>
      <c r="Z3" s="27"/>
      <c r="AA3" s="27"/>
      <c r="AB3" s="27"/>
      <c r="AC3" s="27"/>
      <c r="AD3" s="28"/>
      <c r="AE3" s="23"/>
      <c r="AF3" s="24"/>
      <c r="AG3" s="24"/>
      <c r="AH3" s="24"/>
      <c r="AI3" s="24"/>
      <c r="AJ3" s="24"/>
      <c r="AK3" s="24"/>
      <c r="AL3" s="24"/>
      <c r="AM3" s="24"/>
      <c r="AN3" s="24"/>
      <c r="AO3" s="24"/>
      <c r="AP3" s="24"/>
      <c r="AQ3" s="24"/>
      <c r="AR3" s="24"/>
      <c r="AS3" s="24"/>
      <c r="AT3" s="24"/>
      <c r="AU3" s="24"/>
      <c r="AV3" s="24"/>
      <c r="AW3" s="24"/>
      <c r="AX3" s="24"/>
      <c r="AY3" s="24"/>
      <c r="AZ3" s="24"/>
      <c r="BA3" s="24"/>
      <c r="BB3" s="24"/>
      <c r="BC3" s="24"/>
      <c r="BD3" s="18"/>
      <c r="BE3" s="17"/>
      <c r="BF3" s="17"/>
      <c r="BG3" s="17"/>
      <c r="BH3" s="17"/>
      <c r="BI3" s="17"/>
      <c r="BJ3" s="17"/>
      <c r="BK3" s="17"/>
      <c r="BL3" s="17"/>
      <c r="BM3" s="17"/>
      <c r="BN3" s="17"/>
      <c r="BO3" s="17"/>
      <c r="BP3" s="17"/>
      <c r="BQ3" s="17"/>
      <c r="BR3" s="17"/>
      <c r="BS3" s="17"/>
      <c r="BT3" s="17"/>
      <c r="BU3" s="17"/>
      <c r="BV3" s="17"/>
      <c r="BW3" s="17"/>
      <c r="BX3" s="17"/>
      <c r="BY3" s="17"/>
    </row>
    <row r="4" spans="1:77" x14ac:dyDescent="0.25">
      <c r="A4" s="14">
        <v>2001</v>
      </c>
      <c r="B4" s="5">
        <v>2401.8159999999998</v>
      </c>
      <c r="C4" s="9">
        <v>465</v>
      </c>
      <c r="D4" s="11">
        <v>509</v>
      </c>
      <c r="E4" s="62"/>
      <c r="F4" s="21"/>
      <c r="G4" s="19"/>
      <c r="H4" s="23"/>
      <c r="I4" s="23"/>
      <c r="J4" s="23"/>
      <c r="K4" s="23"/>
      <c r="L4" s="23"/>
      <c r="M4" s="23"/>
      <c r="N4" s="23"/>
      <c r="O4" s="23"/>
      <c r="P4" s="23"/>
      <c r="Q4" s="23"/>
      <c r="R4" s="23"/>
      <c r="S4" s="23"/>
      <c r="T4" s="23"/>
      <c r="U4" s="23"/>
      <c r="V4" s="23"/>
      <c r="W4" s="23"/>
      <c r="X4" s="23"/>
      <c r="Y4" s="23"/>
      <c r="Z4" s="23"/>
      <c r="AA4" s="23"/>
      <c r="AB4" s="23"/>
      <c r="AC4" s="29"/>
      <c r="AD4" s="29"/>
      <c r="AE4" s="23"/>
      <c r="AF4" s="24"/>
      <c r="AG4" s="24"/>
      <c r="AH4" s="24"/>
      <c r="AI4" s="24"/>
      <c r="AJ4" s="24"/>
      <c r="AK4" s="24"/>
      <c r="AL4" s="24"/>
      <c r="AM4" s="24"/>
      <c r="AN4" s="24"/>
      <c r="AO4" s="24"/>
      <c r="AP4" s="24"/>
      <c r="AQ4" s="24"/>
      <c r="AR4" s="24"/>
      <c r="AS4" s="24"/>
      <c r="AT4" s="24"/>
      <c r="AU4" s="24"/>
      <c r="AV4" s="24"/>
      <c r="AW4" s="24"/>
      <c r="AX4" s="24"/>
      <c r="AY4" s="24"/>
      <c r="AZ4" s="24"/>
      <c r="BA4" s="24"/>
      <c r="BB4" s="24"/>
      <c r="BC4" s="24"/>
      <c r="BD4" s="18"/>
      <c r="BE4" s="17"/>
      <c r="BF4" s="17"/>
      <c r="BG4" s="17"/>
      <c r="BH4" s="17"/>
      <c r="BI4" s="17"/>
      <c r="BJ4" s="17"/>
      <c r="BK4" s="17"/>
      <c r="BL4" s="17"/>
      <c r="BM4" s="17"/>
      <c r="BN4" s="17"/>
      <c r="BO4" s="17"/>
      <c r="BP4" s="17"/>
      <c r="BQ4" s="17"/>
      <c r="BR4" s="17"/>
      <c r="BS4" s="17"/>
      <c r="BT4" s="17"/>
      <c r="BU4" s="17"/>
      <c r="BV4" s="17"/>
      <c r="BW4" s="17"/>
      <c r="BX4" s="17"/>
      <c r="BY4" s="17"/>
    </row>
    <row r="5" spans="1:77" x14ac:dyDescent="0.25">
      <c r="A5" s="14">
        <v>2002</v>
      </c>
      <c r="B5" s="5">
        <v>2384.4169999999999</v>
      </c>
      <c r="C5" s="9">
        <v>458</v>
      </c>
      <c r="D5" s="11">
        <v>515</v>
      </c>
      <c r="E5" s="62"/>
      <c r="F5" s="21"/>
      <c r="G5" s="19"/>
      <c r="H5" s="21"/>
      <c r="I5" s="21"/>
      <c r="J5" s="21"/>
      <c r="K5" s="21"/>
      <c r="L5" s="21"/>
      <c r="M5" s="21"/>
      <c r="N5" s="21"/>
      <c r="O5" s="21"/>
      <c r="P5" s="21"/>
      <c r="Q5" s="21"/>
      <c r="R5" s="21"/>
      <c r="S5" s="21"/>
      <c r="T5" s="21"/>
      <c r="U5" s="21"/>
      <c r="V5" s="21"/>
      <c r="W5" s="21"/>
      <c r="X5" s="21"/>
      <c r="Y5" s="21"/>
      <c r="Z5" s="21"/>
      <c r="AA5" s="21"/>
      <c r="AB5" s="21"/>
      <c r="AC5" s="21"/>
      <c r="AD5" s="21"/>
      <c r="AE5" s="23"/>
      <c r="AF5" s="24"/>
      <c r="AG5" s="24"/>
      <c r="AH5" s="24"/>
      <c r="AI5" s="24"/>
      <c r="AJ5" s="24"/>
      <c r="AK5" s="24"/>
      <c r="AL5" s="24"/>
      <c r="AM5" s="24"/>
      <c r="AN5" s="24"/>
      <c r="AO5" s="24"/>
      <c r="AP5" s="24"/>
      <c r="AQ5" s="24"/>
      <c r="AR5" s="24"/>
      <c r="AS5" s="24"/>
      <c r="AT5" s="24"/>
      <c r="AU5" s="24"/>
      <c r="AV5" s="24"/>
      <c r="AW5" s="24"/>
      <c r="AX5" s="24"/>
      <c r="AY5" s="24"/>
      <c r="AZ5" s="24"/>
      <c r="BA5" s="24"/>
      <c r="BB5" s="24"/>
      <c r="BC5" s="24"/>
      <c r="BD5" s="18"/>
      <c r="BE5" s="17"/>
      <c r="BF5" s="17"/>
      <c r="BG5" s="17"/>
      <c r="BH5" s="17"/>
      <c r="BI5" s="17"/>
      <c r="BJ5" s="17"/>
      <c r="BK5" s="17"/>
      <c r="BL5" s="17"/>
      <c r="BM5" s="17"/>
      <c r="BN5" s="17"/>
      <c r="BO5" s="17"/>
      <c r="BP5" s="17"/>
      <c r="BQ5" s="17"/>
      <c r="BR5" s="17"/>
      <c r="BS5" s="17"/>
      <c r="BT5" s="17"/>
      <c r="BU5" s="17"/>
      <c r="BV5" s="17"/>
      <c r="BW5" s="17"/>
      <c r="BX5" s="17"/>
      <c r="BY5" s="17"/>
    </row>
    <row r="6" spans="1:77" x14ac:dyDescent="0.25">
      <c r="A6" s="14">
        <v>2003</v>
      </c>
      <c r="B6" s="6">
        <v>2427.875</v>
      </c>
      <c r="C6" s="9">
        <v>466</v>
      </c>
      <c r="D6" s="11">
        <v>502</v>
      </c>
      <c r="E6" s="62"/>
      <c r="F6" s="21"/>
      <c r="G6" s="23"/>
      <c r="H6" s="23"/>
      <c r="I6" s="30"/>
      <c r="J6" s="23"/>
      <c r="K6" s="23"/>
      <c r="L6" s="23"/>
      <c r="M6" s="23"/>
      <c r="N6" s="23"/>
      <c r="O6" s="23"/>
      <c r="P6" s="23"/>
      <c r="Q6" s="23"/>
      <c r="R6" s="23"/>
      <c r="S6" s="23"/>
      <c r="T6" s="23"/>
      <c r="U6" s="23"/>
      <c r="V6" s="23"/>
      <c r="W6" s="23"/>
      <c r="X6" s="23"/>
      <c r="Y6" s="23"/>
      <c r="Z6" s="23"/>
      <c r="AA6" s="23"/>
      <c r="AB6" s="23"/>
      <c r="AC6" s="23"/>
      <c r="AD6" s="23"/>
      <c r="AE6" s="23"/>
      <c r="AF6" s="24"/>
      <c r="AG6" s="24"/>
      <c r="AH6" s="24"/>
      <c r="AI6" s="24"/>
      <c r="AJ6" s="24"/>
      <c r="AK6" s="24"/>
      <c r="AL6" s="24"/>
      <c r="AM6" s="24"/>
      <c r="AN6" s="24"/>
      <c r="AO6" s="24"/>
      <c r="AP6" s="24"/>
      <c r="AQ6" s="24"/>
      <c r="AR6" s="24"/>
      <c r="AS6" s="24"/>
      <c r="AT6" s="24"/>
      <c r="AU6" s="24"/>
      <c r="AV6" s="24"/>
      <c r="AW6" s="24"/>
      <c r="AX6" s="24"/>
      <c r="AY6" s="24"/>
      <c r="AZ6" s="24"/>
      <c r="BA6" s="24"/>
      <c r="BB6" s="24"/>
      <c r="BC6" s="24"/>
      <c r="BD6" s="18"/>
      <c r="BE6" s="17"/>
      <c r="BF6" s="17"/>
      <c r="BG6" s="17"/>
      <c r="BH6" s="17"/>
      <c r="BI6" s="17"/>
      <c r="BJ6" s="17"/>
      <c r="BK6" s="17"/>
      <c r="BL6" s="17"/>
      <c r="BM6" s="17"/>
      <c r="BN6" s="17"/>
      <c r="BO6" s="17"/>
      <c r="BP6" s="17"/>
      <c r="BQ6" s="17"/>
      <c r="BR6" s="17"/>
      <c r="BS6" s="17"/>
      <c r="BT6" s="17"/>
      <c r="BU6" s="17"/>
      <c r="BV6" s="17"/>
      <c r="BW6" s="17"/>
      <c r="BX6" s="17"/>
      <c r="BY6" s="17"/>
    </row>
    <row r="7" spans="1:77" x14ac:dyDescent="0.25">
      <c r="A7" s="14">
        <v>2004</v>
      </c>
      <c r="B7" s="6">
        <v>2453.4389999999999</v>
      </c>
      <c r="C7" s="9">
        <v>469</v>
      </c>
      <c r="D7" s="11">
        <v>500</v>
      </c>
      <c r="E7" s="62"/>
      <c r="F7" s="21"/>
      <c r="G7" s="24"/>
      <c r="H7" s="24"/>
      <c r="I7" s="24"/>
      <c r="J7" s="24"/>
      <c r="K7" s="24"/>
      <c r="L7" s="24"/>
      <c r="M7" s="24"/>
      <c r="N7" s="24"/>
      <c r="O7" s="24"/>
      <c r="P7" s="24"/>
      <c r="Q7" s="24"/>
      <c r="R7" s="24"/>
      <c r="S7" s="24"/>
      <c r="T7" s="23"/>
      <c r="U7" s="23"/>
      <c r="V7" s="23"/>
      <c r="W7" s="23"/>
      <c r="X7" s="23"/>
      <c r="Y7" s="23"/>
      <c r="Z7" s="23"/>
      <c r="AA7" s="23"/>
      <c r="AB7" s="23"/>
      <c r="AC7" s="23"/>
      <c r="AD7" s="23"/>
      <c r="AE7" s="23"/>
      <c r="AF7" s="24"/>
      <c r="AG7" s="24"/>
      <c r="AH7" s="24"/>
      <c r="AI7" s="24"/>
      <c r="AJ7" s="24"/>
      <c r="AK7" s="24"/>
      <c r="AL7" s="24"/>
      <c r="AM7" s="24"/>
      <c r="AN7" s="24"/>
      <c r="AO7" s="24"/>
      <c r="AP7" s="24"/>
      <c r="AQ7" s="24"/>
      <c r="AR7" s="24"/>
      <c r="AS7" s="24"/>
      <c r="AT7" s="24"/>
      <c r="AU7" s="24"/>
      <c r="AV7" s="24"/>
      <c r="AW7" s="24"/>
      <c r="AX7" s="24"/>
      <c r="AY7" s="24"/>
      <c r="AZ7" s="24"/>
      <c r="BA7" s="24"/>
      <c r="BB7" s="24"/>
      <c r="BC7" s="24"/>
      <c r="BD7" s="18"/>
      <c r="BE7" s="17"/>
      <c r="BF7" s="17"/>
      <c r="BG7" s="17"/>
      <c r="BH7" s="17"/>
      <c r="BI7" s="17"/>
      <c r="BJ7" s="17"/>
      <c r="BK7" s="17"/>
      <c r="BL7" s="17"/>
      <c r="BM7" s="17"/>
      <c r="BN7" s="17"/>
      <c r="BO7" s="17"/>
      <c r="BP7" s="17"/>
      <c r="BQ7" s="17"/>
      <c r="BR7" s="17"/>
      <c r="BS7" s="17"/>
      <c r="BT7" s="17"/>
      <c r="BU7" s="17"/>
      <c r="BV7" s="17"/>
      <c r="BW7" s="17"/>
      <c r="BX7" s="17"/>
      <c r="BY7" s="17"/>
    </row>
    <row r="8" spans="1:77" x14ac:dyDescent="0.25">
      <c r="A8" s="14">
        <v>2005</v>
      </c>
      <c r="B8" s="6">
        <v>2505.7829999999999</v>
      </c>
      <c r="C8" s="9">
        <v>478</v>
      </c>
      <c r="D8" s="11">
        <v>506</v>
      </c>
      <c r="E8" s="62"/>
      <c r="F8" s="21"/>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18"/>
      <c r="BE8" s="17"/>
      <c r="BF8" s="17"/>
      <c r="BG8" s="17"/>
      <c r="BH8" s="17"/>
      <c r="BI8" s="17"/>
      <c r="BJ8" s="17"/>
      <c r="BK8" s="17"/>
      <c r="BL8" s="17"/>
      <c r="BM8" s="17"/>
      <c r="BN8" s="17"/>
      <c r="BO8" s="17"/>
      <c r="BP8" s="17"/>
      <c r="BQ8" s="17"/>
      <c r="BR8" s="17"/>
      <c r="BS8" s="17"/>
      <c r="BT8" s="17"/>
      <c r="BU8" s="17"/>
      <c r="BV8" s="17"/>
      <c r="BW8" s="17"/>
      <c r="BX8" s="17"/>
      <c r="BY8" s="17"/>
    </row>
    <row r="9" spans="1:77" x14ac:dyDescent="0.25">
      <c r="A9" s="14">
        <v>2006</v>
      </c>
      <c r="B9" s="6">
        <v>2600.1109999999999</v>
      </c>
      <c r="C9" s="9">
        <v>494</v>
      </c>
      <c r="D9" s="11">
        <v>513</v>
      </c>
      <c r="E9" s="63"/>
      <c r="F9" s="21"/>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18"/>
      <c r="BE9" s="17"/>
      <c r="BF9" s="17"/>
      <c r="BG9" s="17"/>
      <c r="BH9" s="17"/>
      <c r="BI9" s="17"/>
      <c r="BJ9" s="17"/>
      <c r="BK9" s="17"/>
      <c r="BL9" s="17"/>
      <c r="BM9" s="17"/>
      <c r="BN9" s="17"/>
      <c r="BO9" s="17"/>
      <c r="BP9" s="17"/>
      <c r="BQ9" s="17"/>
      <c r="BR9" s="17"/>
      <c r="BS9" s="17"/>
      <c r="BT9" s="17"/>
      <c r="BU9" s="17"/>
      <c r="BV9" s="17"/>
      <c r="BW9" s="17"/>
      <c r="BX9" s="17"/>
      <c r="BY9" s="17"/>
    </row>
    <row r="10" spans="1:77" x14ac:dyDescent="0.25">
      <c r="A10" s="14">
        <v>2007</v>
      </c>
      <c r="B10" s="6">
        <v>2674.9180000000001</v>
      </c>
      <c r="C10" s="9">
        <v>506</v>
      </c>
      <c r="D10" s="11">
        <v>517</v>
      </c>
      <c r="E10" s="64"/>
      <c r="F10" s="21"/>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18"/>
      <c r="BE10" s="17"/>
      <c r="BF10" s="17"/>
      <c r="BG10" s="17"/>
      <c r="BH10" s="17"/>
      <c r="BI10" s="17"/>
      <c r="BJ10" s="17"/>
      <c r="BK10" s="17"/>
      <c r="BL10" s="17"/>
      <c r="BM10" s="17"/>
      <c r="BN10" s="17"/>
      <c r="BO10" s="17"/>
      <c r="BP10" s="17"/>
      <c r="BQ10" s="17"/>
      <c r="BR10" s="17"/>
      <c r="BS10" s="17"/>
      <c r="BT10" s="17"/>
      <c r="BU10" s="17"/>
      <c r="BV10" s="17"/>
      <c r="BW10" s="17"/>
      <c r="BX10" s="17"/>
      <c r="BY10" s="17"/>
    </row>
    <row r="11" spans="1:77" x14ac:dyDescent="0.25">
      <c r="A11" s="14">
        <v>2008</v>
      </c>
      <c r="B11" s="6">
        <v>2768.203</v>
      </c>
      <c r="C11" s="9">
        <v>521</v>
      </c>
      <c r="D11" s="11">
        <v>518</v>
      </c>
      <c r="E11" s="64"/>
      <c r="F11" s="21"/>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18"/>
      <c r="BE11" s="17"/>
      <c r="BF11" s="17"/>
      <c r="BG11" s="17"/>
      <c r="BH11" s="17"/>
      <c r="BI11" s="17"/>
      <c r="BJ11" s="17"/>
      <c r="BK11" s="17"/>
      <c r="BL11" s="17"/>
      <c r="BM11" s="17"/>
      <c r="BN11" s="17"/>
      <c r="BO11" s="17"/>
      <c r="BP11" s="17"/>
      <c r="BQ11" s="17"/>
      <c r="BR11" s="17"/>
      <c r="BS11" s="17"/>
      <c r="BT11" s="17"/>
      <c r="BU11" s="17"/>
      <c r="BV11" s="17"/>
      <c r="BW11" s="17"/>
      <c r="BX11" s="17"/>
      <c r="BY11" s="17"/>
    </row>
    <row r="12" spans="1:77" x14ac:dyDescent="0.25">
      <c r="A12" s="14">
        <v>2009</v>
      </c>
      <c r="B12" s="6">
        <v>2562.9319999999998</v>
      </c>
      <c r="C12" s="9">
        <v>480</v>
      </c>
      <c r="D12" s="11">
        <v>510</v>
      </c>
      <c r="E12" s="64"/>
      <c r="F12" s="21"/>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18"/>
      <c r="BE12" s="17"/>
      <c r="BF12" s="17"/>
      <c r="BG12" s="17"/>
      <c r="BH12" s="17"/>
      <c r="BI12" s="17"/>
      <c r="BJ12" s="17"/>
      <c r="BK12" s="17"/>
      <c r="BL12" s="17"/>
      <c r="BM12" s="17"/>
      <c r="BN12" s="17"/>
      <c r="BO12" s="17"/>
      <c r="BP12" s="17"/>
      <c r="BQ12" s="17"/>
      <c r="BR12" s="17"/>
      <c r="BS12" s="17"/>
      <c r="BT12" s="17"/>
      <c r="BU12" s="17"/>
      <c r="BV12" s="17"/>
      <c r="BW12" s="17"/>
      <c r="BX12" s="17"/>
      <c r="BY12" s="17"/>
    </row>
    <row r="13" spans="1:77" x14ac:dyDescent="0.25">
      <c r="A13" s="14">
        <v>2010</v>
      </c>
      <c r="B13" s="6">
        <v>2519.9569999999999</v>
      </c>
      <c r="C13" s="9">
        <v>470</v>
      </c>
      <c r="D13" s="11">
        <v>503</v>
      </c>
      <c r="E13" s="64"/>
      <c r="F13" s="21"/>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18"/>
      <c r="BE13" s="17"/>
      <c r="BF13" s="17"/>
      <c r="BG13" s="17"/>
      <c r="BH13" s="17"/>
      <c r="BI13" s="17"/>
      <c r="BJ13" s="17"/>
      <c r="BK13" s="17"/>
      <c r="BL13" s="17"/>
      <c r="BM13" s="17"/>
      <c r="BN13" s="17"/>
      <c r="BO13" s="17"/>
      <c r="BP13" s="17"/>
      <c r="BQ13" s="17"/>
      <c r="BR13" s="17"/>
      <c r="BS13" s="17"/>
      <c r="BT13" s="17"/>
      <c r="BU13" s="17"/>
      <c r="BV13" s="17"/>
      <c r="BW13" s="17"/>
      <c r="BX13" s="17"/>
      <c r="BY13" s="17"/>
    </row>
    <row r="14" spans="1:77" x14ac:dyDescent="0.25">
      <c r="A14" s="14">
        <v>2011</v>
      </c>
      <c r="B14" s="6">
        <v>2718.768</v>
      </c>
      <c r="C14" s="9">
        <v>505</v>
      </c>
      <c r="D14" s="11">
        <v>499</v>
      </c>
      <c r="E14" s="64"/>
      <c r="F14" s="21"/>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18"/>
      <c r="BE14" s="17"/>
      <c r="BF14" s="17"/>
      <c r="BG14" s="17"/>
      <c r="BH14" s="17"/>
      <c r="BI14" s="17"/>
      <c r="BJ14" s="17"/>
      <c r="BK14" s="17"/>
      <c r="BL14" s="17"/>
      <c r="BM14" s="17"/>
      <c r="BN14" s="17"/>
      <c r="BO14" s="17"/>
      <c r="BP14" s="17"/>
      <c r="BQ14" s="17"/>
      <c r="BR14" s="17"/>
      <c r="BS14" s="17"/>
      <c r="BT14" s="17"/>
      <c r="BU14" s="17"/>
      <c r="BV14" s="17"/>
      <c r="BW14" s="17"/>
      <c r="BX14" s="17"/>
      <c r="BY14" s="17"/>
    </row>
    <row r="15" spans="1:77" x14ac:dyDescent="0.25">
      <c r="A15" s="14">
        <v>2012</v>
      </c>
      <c r="B15" s="6">
        <v>2738.0949999999998</v>
      </c>
      <c r="C15" s="9">
        <v>506</v>
      </c>
      <c r="D15" s="11">
        <v>488</v>
      </c>
      <c r="E15" s="64"/>
      <c r="F15" s="21"/>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18"/>
      <c r="BE15" s="17"/>
      <c r="BF15" s="17"/>
      <c r="BG15" s="17"/>
      <c r="BH15" s="17"/>
      <c r="BI15" s="17"/>
      <c r="BJ15" s="17"/>
      <c r="BK15" s="17"/>
      <c r="BL15" s="17"/>
      <c r="BM15" s="17"/>
      <c r="BN15" s="17"/>
      <c r="BO15" s="17"/>
      <c r="BP15" s="17"/>
      <c r="BQ15" s="17"/>
      <c r="BR15" s="17"/>
      <c r="BS15" s="17"/>
      <c r="BT15" s="17"/>
      <c r="BU15" s="17"/>
      <c r="BV15" s="17"/>
      <c r="BW15" s="17"/>
      <c r="BX15" s="17"/>
      <c r="BY15" s="17"/>
    </row>
    <row r="16" spans="1:77" x14ac:dyDescent="0.25">
      <c r="A16" s="14">
        <v>2013</v>
      </c>
      <c r="B16" s="6">
        <v>2681.547</v>
      </c>
      <c r="C16" s="9">
        <v>493</v>
      </c>
      <c r="D16" s="11">
        <v>479</v>
      </c>
      <c r="E16" s="64"/>
      <c r="F16" s="21"/>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18"/>
      <c r="BE16" s="17"/>
      <c r="BF16" s="17"/>
      <c r="BG16" s="17"/>
      <c r="BH16" s="17"/>
      <c r="BI16" s="17"/>
      <c r="BJ16" s="17"/>
      <c r="BK16" s="17"/>
      <c r="BL16" s="17"/>
      <c r="BM16" s="17"/>
      <c r="BN16" s="17"/>
      <c r="BO16" s="17"/>
      <c r="BP16" s="17"/>
      <c r="BQ16" s="17"/>
      <c r="BR16" s="17"/>
      <c r="BS16" s="17"/>
      <c r="BT16" s="17"/>
      <c r="BU16" s="17"/>
      <c r="BV16" s="17"/>
      <c r="BW16" s="17"/>
      <c r="BX16" s="17"/>
      <c r="BY16" s="17"/>
    </row>
    <row r="17" spans="1:77" x14ac:dyDescent="0.25">
      <c r="A17" s="14">
        <v>2014</v>
      </c>
      <c r="B17" s="6">
        <v>2629.8789999999999</v>
      </c>
      <c r="C17" s="9">
        <v>482</v>
      </c>
      <c r="D17" s="11">
        <v>479</v>
      </c>
      <c r="E17" s="64"/>
      <c r="F17" s="21"/>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18"/>
      <c r="BE17" s="17"/>
      <c r="BF17" s="17"/>
      <c r="BG17" s="17"/>
      <c r="BH17" s="17"/>
      <c r="BI17" s="17"/>
      <c r="BJ17" s="17"/>
      <c r="BK17" s="17"/>
      <c r="BL17" s="17"/>
      <c r="BM17" s="17"/>
      <c r="BN17" s="17"/>
      <c r="BO17" s="17"/>
      <c r="BP17" s="17"/>
      <c r="BQ17" s="17"/>
      <c r="BR17" s="17"/>
      <c r="BS17" s="17"/>
      <c r="BT17" s="17"/>
      <c r="BU17" s="17"/>
      <c r="BV17" s="17"/>
      <c r="BW17" s="17"/>
      <c r="BX17" s="17"/>
      <c r="BY17" s="17"/>
    </row>
    <row r="18" spans="1:77" x14ac:dyDescent="0.25">
      <c r="A18" s="14">
        <v>2015</v>
      </c>
      <c r="B18" s="6">
        <v>2738.28</v>
      </c>
      <c r="C18" s="9">
        <v>500</v>
      </c>
      <c r="D18" s="11">
        <v>481</v>
      </c>
      <c r="E18" s="64"/>
      <c r="F18" s="21"/>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18"/>
      <c r="BE18" s="17"/>
      <c r="BF18" s="17"/>
      <c r="BG18" s="17"/>
      <c r="BH18" s="17"/>
      <c r="BI18" s="17"/>
      <c r="BJ18" s="17"/>
      <c r="BK18" s="17"/>
      <c r="BL18" s="17"/>
      <c r="BM18" s="17"/>
      <c r="BN18" s="17"/>
      <c r="BO18" s="17"/>
      <c r="BP18" s="17"/>
      <c r="BQ18" s="17"/>
      <c r="BR18" s="17"/>
      <c r="BS18" s="17"/>
      <c r="BT18" s="17"/>
      <c r="BU18" s="17"/>
      <c r="BV18" s="17"/>
      <c r="BW18" s="17"/>
      <c r="BX18" s="17"/>
      <c r="BY18" s="17"/>
    </row>
    <row r="19" spans="1:77" x14ac:dyDescent="0.25">
      <c r="A19" s="14">
        <v>2016</v>
      </c>
      <c r="B19" s="6">
        <v>2767.931</v>
      </c>
      <c r="C19" s="9">
        <v>504</v>
      </c>
      <c r="D19" s="11">
        <v>494</v>
      </c>
      <c r="E19" s="64"/>
      <c r="F19" s="21"/>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18"/>
      <c r="BE19" s="17"/>
      <c r="BF19" s="17"/>
      <c r="BG19" s="17"/>
      <c r="BH19" s="17"/>
      <c r="BI19" s="17"/>
      <c r="BJ19" s="17"/>
      <c r="BK19" s="17"/>
      <c r="BL19" s="17"/>
      <c r="BM19" s="17"/>
      <c r="BN19" s="17"/>
      <c r="BO19" s="17"/>
      <c r="BP19" s="17"/>
      <c r="BQ19" s="17"/>
      <c r="BR19" s="17"/>
      <c r="BS19" s="17"/>
      <c r="BT19" s="17"/>
      <c r="BU19" s="17"/>
      <c r="BV19" s="17"/>
      <c r="BW19" s="17"/>
      <c r="BX19" s="17"/>
      <c r="BY19" s="17"/>
    </row>
    <row r="20" spans="1:77" x14ac:dyDescent="0.25">
      <c r="A20" s="14">
        <v>2017</v>
      </c>
      <c r="B20" s="6">
        <v>2811.5880000000002</v>
      </c>
      <c r="C20" s="9">
        <v>510</v>
      </c>
      <c r="D20" s="11">
        <v>500</v>
      </c>
      <c r="E20" s="64"/>
      <c r="F20" s="21"/>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18"/>
      <c r="BE20" s="17"/>
      <c r="BF20" s="17"/>
      <c r="BG20" s="17"/>
      <c r="BH20" s="17"/>
      <c r="BI20" s="17"/>
      <c r="BJ20" s="17"/>
      <c r="BK20" s="17"/>
      <c r="BL20" s="17"/>
      <c r="BM20" s="17"/>
      <c r="BN20" s="17"/>
      <c r="BO20" s="17"/>
      <c r="BP20" s="17"/>
      <c r="BQ20" s="17"/>
      <c r="BR20" s="17"/>
      <c r="BS20" s="17"/>
      <c r="BT20" s="17"/>
      <c r="BU20" s="17"/>
      <c r="BV20" s="17"/>
      <c r="BW20" s="17"/>
      <c r="BX20" s="17"/>
      <c r="BY20" s="17"/>
    </row>
    <row r="21" spans="1:77" x14ac:dyDescent="0.25">
      <c r="A21" s="14">
        <v>2018</v>
      </c>
      <c r="B21" s="6">
        <v>3041.0821597873901</v>
      </c>
      <c r="C21" s="9">
        <v>551</v>
      </c>
      <c r="D21" s="11">
        <v>500</v>
      </c>
      <c r="E21" s="64"/>
      <c r="F21" s="21"/>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18"/>
      <c r="BE21" s="17"/>
      <c r="BF21" s="17"/>
      <c r="BG21" s="17"/>
      <c r="BH21" s="17"/>
      <c r="BI21" s="17"/>
      <c r="BJ21" s="17"/>
      <c r="BK21" s="17"/>
      <c r="BL21" s="17"/>
      <c r="BM21" s="17"/>
      <c r="BN21" s="17"/>
      <c r="BO21" s="17"/>
      <c r="BP21" s="17"/>
      <c r="BQ21" s="17"/>
      <c r="BR21" s="17"/>
      <c r="BS21" s="17"/>
      <c r="BT21" s="17"/>
      <c r="BU21" s="17"/>
      <c r="BV21" s="17"/>
      <c r="BW21" s="17"/>
      <c r="BX21" s="17"/>
      <c r="BY21" s="17"/>
    </row>
    <row r="22" spans="1:77" x14ac:dyDescent="0.25">
      <c r="A22" s="14">
        <v>2019</v>
      </c>
      <c r="B22" s="6">
        <v>3122.7049999999999</v>
      </c>
      <c r="C22" s="9">
        <v>565</v>
      </c>
      <c r="D22" s="11">
        <v>505</v>
      </c>
      <c r="E22" s="64"/>
      <c r="F22" s="21"/>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18"/>
      <c r="BE22" s="17"/>
      <c r="BF22" s="17"/>
      <c r="BG22" s="17"/>
      <c r="BH22" s="17"/>
      <c r="BI22" s="17"/>
      <c r="BJ22" s="17"/>
      <c r="BK22" s="17"/>
      <c r="BL22" s="17"/>
      <c r="BM22" s="17"/>
      <c r="BN22" s="17"/>
      <c r="BO22" s="17"/>
      <c r="BP22" s="17"/>
      <c r="BQ22" s="17"/>
      <c r="BR22" s="17"/>
      <c r="BS22" s="17"/>
      <c r="BT22" s="17"/>
      <c r="BU22" s="17"/>
      <c r="BV22" s="17"/>
      <c r="BW22" s="17"/>
      <c r="BX22" s="17"/>
      <c r="BY22" s="17"/>
    </row>
    <row r="23" spans="1:77" x14ac:dyDescent="0.25">
      <c r="A23" s="14">
        <v>2020</v>
      </c>
      <c r="B23" s="7">
        <v>3376.7919999999999</v>
      </c>
      <c r="C23" s="9">
        <v>610</v>
      </c>
      <c r="D23" s="11">
        <v>521</v>
      </c>
      <c r="E23" s="65"/>
      <c r="F23" s="35"/>
      <c r="G23" s="31"/>
      <c r="H23" s="31"/>
      <c r="I23" s="31"/>
      <c r="J23" s="31"/>
      <c r="K23" s="31"/>
      <c r="L23" s="31"/>
      <c r="M23" s="31"/>
      <c r="N23" s="31"/>
      <c r="O23" s="31"/>
      <c r="P23" s="31"/>
      <c r="Q23" s="31"/>
      <c r="R23" s="31"/>
      <c r="S23" s="31"/>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18"/>
      <c r="BE23" s="17"/>
      <c r="BF23" s="17"/>
      <c r="BG23" s="17"/>
      <c r="BH23" s="17"/>
      <c r="BI23" s="17"/>
      <c r="BJ23" s="17"/>
      <c r="BK23" s="17"/>
      <c r="BL23" s="17"/>
      <c r="BM23" s="17"/>
      <c r="BN23" s="17"/>
      <c r="BO23" s="17"/>
      <c r="BP23" s="17"/>
      <c r="BQ23" s="17"/>
      <c r="BR23" s="17"/>
      <c r="BS23" s="17"/>
      <c r="BT23" s="17"/>
      <c r="BU23" s="17"/>
      <c r="BV23" s="17"/>
      <c r="BW23" s="17"/>
      <c r="BX23" s="17"/>
      <c r="BY23" s="17"/>
    </row>
    <row r="24" spans="1:77" x14ac:dyDescent="0.25">
      <c r="A24" s="14">
        <v>2021</v>
      </c>
      <c r="B24" s="6">
        <v>3490.6759999999999</v>
      </c>
      <c r="C24" s="10">
        <v>629</v>
      </c>
      <c r="D24" s="11">
        <v>534</v>
      </c>
      <c r="E24" s="66"/>
      <c r="F24" s="21"/>
      <c r="G24" s="24"/>
      <c r="H24" s="24"/>
      <c r="I24" s="24"/>
      <c r="J24" s="24"/>
      <c r="K24" s="24"/>
      <c r="L24" s="24"/>
      <c r="M24" s="24"/>
      <c r="N24" s="24"/>
      <c r="O24" s="24"/>
      <c r="P24" s="24"/>
      <c r="Q24" s="24"/>
      <c r="R24" s="24"/>
      <c r="S24" s="24"/>
      <c r="T24" s="3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18"/>
      <c r="BE24" s="17"/>
      <c r="BF24" s="17"/>
      <c r="BG24" s="17"/>
      <c r="BH24" s="17"/>
      <c r="BI24" s="17"/>
      <c r="BJ24" s="17"/>
      <c r="BK24" s="17"/>
      <c r="BL24" s="17"/>
      <c r="BM24" s="17"/>
      <c r="BN24" s="17"/>
      <c r="BO24" s="17"/>
      <c r="BP24" s="17"/>
      <c r="BQ24" s="17"/>
      <c r="BR24" s="17"/>
      <c r="BS24" s="17"/>
      <c r="BT24" s="17"/>
      <c r="BU24" s="17"/>
      <c r="BV24" s="17"/>
      <c r="BW24" s="17"/>
      <c r="BX24" s="17"/>
      <c r="BY24" s="17"/>
    </row>
    <row r="25" spans="1:77" x14ac:dyDescent="0.25">
      <c r="A25" s="14">
        <v>2022</v>
      </c>
      <c r="B25" s="8">
        <v>2898.0430000000001</v>
      </c>
      <c r="C25" s="10">
        <v>521</v>
      </c>
      <c r="D25" s="11">
        <v>515</v>
      </c>
      <c r="E25" s="66"/>
      <c r="F25" s="21"/>
      <c r="G25" s="24"/>
      <c r="H25" s="24"/>
      <c r="I25" s="24"/>
      <c r="J25" s="24"/>
      <c r="K25" s="24"/>
      <c r="L25" s="24"/>
      <c r="M25" s="24"/>
      <c r="N25" s="24"/>
      <c r="O25" s="24"/>
      <c r="P25" s="24"/>
      <c r="Q25" s="24"/>
      <c r="R25" s="24"/>
      <c r="S25" s="24"/>
      <c r="T25" s="3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18"/>
      <c r="BE25" s="17"/>
      <c r="BF25" s="17"/>
      <c r="BG25" s="17"/>
      <c r="BH25" s="17"/>
      <c r="BI25" s="17"/>
      <c r="BJ25" s="17"/>
      <c r="BK25" s="17"/>
      <c r="BL25" s="17"/>
      <c r="BM25" s="17"/>
      <c r="BN25" s="17"/>
      <c r="BO25" s="17"/>
      <c r="BP25" s="17"/>
      <c r="BQ25" s="17"/>
      <c r="BR25" s="17"/>
      <c r="BS25" s="17"/>
      <c r="BT25" s="17"/>
      <c r="BU25" s="17"/>
      <c r="BV25" s="17"/>
      <c r="BW25" s="17"/>
      <c r="BX25" s="17"/>
      <c r="BY25" s="17"/>
    </row>
    <row r="26" spans="1:77" x14ac:dyDescent="0.25">
      <c r="A26" s="14" t="s">
        <v>10</v>
      </c>
      <c r="B26" s="8">
        <v>2612</v>
      </c>
      <c r="C26" s="10">
        <v>466</v>
      </c>
      <c r="D26" s="11">
        <v>511</v>
      </c>
      <c r="E26" s="66"/>
      <c r="F26" s="21"/>
      <c r="G26" s="24"/>
      <c r="H26" s="24"/>
      <c r="I26" s="24"/>
      <c r="J26" s="24"/>
      <c r="K26" s="24"/>
      <c r="L26" s="24"/>
      <c r="M26" s="24"/>
      <c r="N26" s="24"/>
      <c r="O26" s="24"/>
      <c r="P26" s="24"/>
      <c r="Q26" s="24"/>
      <c r="R26" s="24"/>
      <c r="S26" s="24"/>
      <c r="T26" s="3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18"/>
      <c r="BE26" s="17"/>
      <c r="BF26" s="17"/>
      <c r="BG26" s="17"/>
      <c r="BH26" s="17"/>
      <c r="BI26" s="17"/>
      <c r="BJ26" s="17"/>
      <c r="BK26" s="17"/>
      <c r="BL26" s="17"/>
      <c r="BM26" s="17"/>
      <c r="BN26" s="17"/>
      <c r="BO26" s="17"/>
      <c r="BP26" s="17"/>
      <c r="BQ26" s="17"/>
      <c r="BR26" s="17"/>
      <c r="BS26" s="17"/>
      <c r="BT26" s="17"/>
      <c r="BU26" s="17"/>
      <c r="BV26" s="17"/>
      <c r="BW26" s="17"/>
      <c r="BX26" s="17"/>
      <c r="BY26" s="17"/>
    </row>
    <row r="27" spans="1:77" x14ac:dyDescent="0.25">
      <c r="A27" s="14" t="s">
        <v>44</v>
      </c>
      <c r="B27" s="8">
        <v>2570</v>
      </c>
      <c r="C27" s="10">
        <v>456</v>
      </c>
      <c r="D27" s="11"/>
      <c r="E27" s="66"/>
      <c r="F27" s="21"/>
      <c r="G27" s="24"/>
      <c r="H27" s="24"/>
      <c r="I27" s="24"/>
      <c r="J27" s="24"/>
      <c r="K27" s="24"/>
      <c r="L27" s="24"/>
      <c r="M27" s="24"/>
      <c r="N27" s="24"/>
      <c r="O27" s="24"/>
      <c r="P27" s="24"/>
      <c r="Q27" s="24"/>
      <c r="R27" s="24"/>
      <c r="S27" s="24"/>
      <c r="T27" s="3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18"/>
      <c r="BE27" s="17"/>
      <c r="BF27" s="17"/>
      <c r="BG27" s="17"/>
      <c r="BH27" s="17"/>
      <c r="BI27" s="17"/>
      <c r="BJ27" s="17"/>
      <c r="BK27" s="17"/>
      <c r="BL27" s="17"/>
      <c r="BM27" s="17"/>
      <c r="BN27" s="17"/>
      <c r="BO27" s="17"/>
      <c r="BP27" s="17"/>
      <c r="BQ27" s="17"/>
      <c r="BR27" s="17"/>
      <c r="BS27" s="17"/>
      <c r="BT27" s="17"/>
      <c r="BU27" s="17"/>
      <c r="BV27" s="17"/>
      <c r="BW27" s="17"/>
      <c r="BX27" s="17"/>
      <c r="BY27" s="17"/>
    </row>
    <row r="28" spans="1:77" x14ac:dyDescent="0.25">
      <c r="E28" s="24"/>
      <c r="F28" s="24"/>
      <c r="G28" s="24"/>
      <c r="H28" s="24"/>
      <c r="I28" s="24"/>
      <c r="J28" s="24"/>
      <c r="K28" s="24"/>
      <c r="L28" s="24"/>
      <c r="M28" s="24"/>
      <c r="N28" s="24"/>
      <c r="O28" s="24"/>
      <c r="P28" s="24"/>
      <c r="Q28" s="24"/>
      <c r="R28" s="24"/>
      <c r="S28" s="24"/>
      <c r="T28" s="3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18"/>
      <c r="BE28" s="17"/>
      <c r="BF28" s="17"/>
      <c r="BG28" s="17"/>
      <c r="BH28" s="17"/>
      <c r="BI28" s="17"/>
      <c r="BJ28" s="17"/>
      <c r="BK28" s="17"/>
      <c r="BL28" s="17"/>
      <c r="BM28" s="17"/>
      <c r="BN28" s="17"/>
      <c r="BO28" s="17"/>
      <c r="BP28" s="17"/>
      <c r="BQ28" s="17"/>
      <c r="BR28" s="17"/>
      <c r="BS28" s="17"/>
      <c r="BT28" s="17"/>
      <c r="BU28" s="17"/>
      <c r="BV28" s="17"/>
      <c r="BW28" s="17"/>
      <c r="BX28" s="17"/>
      <c r="BY28" s="17"/>
    </row>
    <row r="29" spans="1:77" x14ac:dyDescent="0.25">
      <c r="A29" s="36" t="s">
        <v>2</v>
      </c>
      <c r="B29" s="24"/>
      <c r="C29" s="24"/>
      <c r="D29" s="33"/>
      <c r="E29" s="24"/>
      <c r="F29" s="24"/>
      <c r="G29" s="24"/>
      <c r="H29" s="24"/>
      <c r="I29" s="24"/>
      <c r="J29" s="24"/>
      <c r="K29" s="24"/>
      <c r="L29" s="24"/>
      <c r="M29" s="24"/>
      <c r="N29" s="24"/>
      <c r="O29" s="24"/>
      <c r="P29" s="24"/>
      <c r="Q29" s="24"/>
      <c r="R29" s="24"/>
      <c r="S29" s="24"/>
      <c r="T29" s="3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18"/>
      <c r="BE29" s="17"/>
      <c r="BF29" s="17"/>
      <c r="BG29" s="17"/>
      <c r="BH29" s="17"/>
      <c r="BI29" s="17"/>
      <c r="BJ29" s="17"/>
      <c r="BK29" s="17"/>
      <c r="BL29" s="17"/>
      <c r="BM29" s="17"/>
      <c r="BN29" s="17"/>
      <c r="BO29" s="17"/>
      <c r="BP29" s="17"/>
      <c r="BQ29" s="17"/>
      <c r="BR29" s="17"/>
      <c r="BS29" s="17"/>
      <c r="BT29" s="17"/>
      <c r="BU29" s="17"/>
      <c r="BV29" s="17"/>
      <c r="BW29" s="17"/>
      <c r="BX29" s="17"/>
      <c r="BY29" s="17"/>
    </row>
    <row r="30" spans="1:77" x14ac:dyDescent="0.25">
      <c r="A30" s="36" t="s">
        <v>3</v>
      </c>
      <c r="B30" s="24"/>
      <c r="C30" s="24"/>
      <c r="D30" s="33"/>
      <c r="E30" s="24"/>
      <c r="F30" s="24"/>
      <c r="G30" s="24"/>
      <c r="H30" s="24"/>
      <c r="I30" s="24"/>
      <c r="J30" s="24"/>
      <c r="K30" s="24"/>
      <c r="L30" s="24"/>
      <c r="M30" s="24"/>
      <c r="N30" s="24"/>
      <c r="O30" s="24"/>
      <c r="P30" s="24"/>
      <c r="Q30" s="24"/>
      <c r="R30" s="24"/>
      <c r="S30" s="24"/>
      <c r="T30" s="3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row>
    <row r="31" spans="1:77" x14ac:dyDescent="0.25">
      <c r="A31" s="36" t="s">
        <v>42</v>
      </c>
      <c r="E31" s="24"/>
      <c r="F31" s="24"/>
      <c r="G31" s="24"/>
      <c r="H31" s="24"/>
      <c r="I31" s="24"/>
      <c r="J31" s="24"/>
      <c r="K31" s="24"/>
      <c r="L31" s="24"/>
      <c r="M31" s="24"/>
      <c r="N31" s="24"/>
      <c r="O31" s="24"/>
      <c r="P31" s="24"/>
      <c r="Q31" s="24"/>
      <c r="R31" s="24"/>
      <c r="S31" s="24"/>
      <c r="T31" s="3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row r="32" spans="1:77" x14ac:dyDescent="0.25">
      <c r="A32" s="36" t="s">
        <v>4</v>
      </c>
      <c r="B32" s="109" t="s">
        <v>5</v>
      </c>
      <c r="E32" s="24"/>
      <c r="F32" s="24"/>
      <c r="G32" s="24"/>
      <c r="H32" s="24"/>
      <c r="I32" s="24"/>
      <c r="J32" s="24"/>
      <c r="K32" s="24"/>
      <c r="L32" s="24"/>
      <c r="M32" s="24"/>
      <c r="N32" s="24"/>
      <c r="O32" s="24"/>
      <c r="P32" s="24"/>
      <c r="Q32" s="24"/>
      <c r="R32" s="24"/>
      <c r="S32" s="24"/>
      <c r="T32" s="3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row>
    <row r="33" spans="1:55" x14ac:dyDescent="0.25">
      <c r="A33" s="36"/>
      <c r="E33" s="24"/>
      <c r="F33" s="24"/>
      <c r="G33" s="24"/>
      <c r="H33" s="24"/>
      <c r="I33" s="24"/>
      <c r="J33" s="24"/>
      <c r="K33" s="24"/>
      <c r="L33" s="24"/>
      <c r="M33" s="24"/>
      <c r="N33" s="24"/>
      <c r="O33" s="24"/>
      <c r="P33" s="24"/>
      <c r="Q33" s="24"/>
      <c r="R33" s="24"/>
      <c r="S33" s="24"/>
      <c r="T33" s="3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row>
    <row r="34" spans="1:55" x14ac:dyDescent="0.25">
      <c r="A34" s="38" t="s">
        <v>40</v>
      </c>
      <c r="E34" s="24"/>
      <c r="F34" s="24"/>
      <c r="G34" s="24"/>
      <c r="H34" s="24"/>
      <c r="I34" s="24"/>
      <c r="J34" s="24"/>
      <c r="K34" s="24"/>
      <c r="L34" s="24"/>
      <c r="M34" s="24"/>
      <c r="N34" s="24"/>
      <c r="O34" s="24"/>
      <c r="P34" s="24"/>
      <c r="Q34" s="24"/>
      <c r="R34" s="24"/>
      <c r="S34" s="24"/>
    </row>
    <row r="35" spans="1:55" x14ac:dyDescent="0.25">
      <c r="A35" s="135" t="s">
        <v>11</v>
      </c>
      <c r="B35" s="136" t="s">
        <v>12</v>
      </c>
      <c r="E35" s="24"/>
      <c r="F35" s="24"/>
      <c r="G35" s="24"/>
      <c r="H35" s="24"/>
      <c r="I35" s="24"/>
      <c r="J35" s="24"/>
      <c r="K35" s="24"/>
      <c r="L35" s="24"/>
      <c r="M35" s="24"/>
      <c r="N35" s="24"/>
      <c r="O35" s="24"/>
      <c r="P35" s="24"/>
      <c r="Q35" s="24"/>
      <c r="R35" s="24"/>
      <c r="S35" s="24"/>
    </row>
    <row r="36" spans="1:55" x14ac:dyDescent="0.25">
      <c r="E36" s="24"/>
      <c r="F36" s="24"/>
      <c r="G36" s="24"/>
      <c r="H36" s="24"/>
      <c r="I36" s="24"/>
      <c r="J36" s="24"/>
      <c r="K36" s="24"/>
      <c r="L36" s="24"/>
      <c r="M36" s="24"/>
      <c r="N36" s="24"/>
      <c r="O36" s="24"/>
      <c r="P36" s="24"/>
      <c r="Q36" s="24"/>
      <c r="R36" s="24"/>
      <c r="S36" s="24"/>
    </row>
    <row r="37" spans="1:55" x14ac:dyDescent="0.25">
      <c r="A37" s="134" t="s">
        <v>6</v>
      </c>
      <c r="F37" s="36"/>
      <c r="G37" s="36"/>
      <c r="H37" s="36"/>
      <c r="I37" s="36"/>
      <c r="J37" s="36"/>
      <c r="K37" s="36"/>
      <c r="L37" s="36"/>
      <c r="M37" s="23"/>
      <c r="N37" s="23"/>
      <c r="O37" s="23"/>
      <c r="P37" s="23"/>
      <c r="Q37" s="23"/>
      <c r="R37" s="24"/>
      <c r="S37" s="24"/>
    </row>
    <row r="38" spans="1:55" x14ac:dyDescent="0.25">
      <c r="F38" s="36"/>
      <c r="G38" s="36"/>
      <c r="H38" s="36"/>
      <c r="I38" s="36"/>
      <c r="J38" s="36"/>
      <c r="K38" s="36"/>
      <c r="L38" s="36"/>
      <c r="M38" s="24"/>
      <c r="N38" s="24"/>
      <c r="O38" s="24"/>
      <c r="P38" s="24"/>
      <c r="Q38" s="24"/>
      <c r="R38" s="24"/>
      <c r="S38" s="24"/>
    </row>
    <row r="39" spans="1:55" x14ac:dyDescent="0.25">
      <c r="F39" s="36"/>
      <c r="G39" s="36"/>
      <c r="H39" s="36"/>
      <c r="I39" s="36"/>
      <c r="J39" s="36"/>
      <c r="K39" s="36"/>
      <c r="L39" s="36"/>
      <c r="M39" s="24"/>
      <c r="N39" s="24"/>
      <c r="O39" s="24"/>
      <c r="P39" s="24"/>
      <c r="Q39" s="24"/>
      <c r="R39" s="24"/>
      <c r="S39" s="24"/>
    </row>
    <row r="40" spans="1:55" x14ac:dyDescent="0.25">
      <c r="F40" s="36"/>
      <c r="G40" s="36"/>
      <c r="H40" s="36"/>
      <c r="I40" s="36"/>
      <c r="J40" s="36"/>
      <c r="K40" s="36"/>
      <c r="L40" s="36"/>
      <c r="M40" s="24"/>
      <c r="N40" s="24"/>
      <c r="O40" s="24"/>
      <c r="P40" s="24"/>
      <c r="Q40" s="24"/>
      <c r="R40" s="24"/>
      <c r="S40" s="24"/>
    </row>
    <row r="41" spans="1:55" x14ac:dyDescent="0.25">
      <c r="F41" s="36"/>
      <c r="G41" s="36"/>
      <c r="H41" s="36"/>
      <c r="I41" s="36"/>
      <c r="J41" s="36"/>
      <c r="K41" s="36"/>
      <c r="L41" s="36"/>
      <c r="M41" s="24"/>
      <c r="N41" s="24"/>
      <c r="O41" s="37"/>
      <c r="P41" s="24"/>
      <c r="Q41" s="24"/>
      <c r="R41" s="24"/>
      <c r="S41" s="24"/>
    </row>
    <row r="42" spans="1:55" x14ac:dyDescent="0.25">
      <c r="F42" s="24"/>
      <c r="G42" s="24"/>
      <c r="H42" s="24"/>
      <c r="I42" s="24"/>
      <c r="J42" s="24"/>
      <c r="K42" s="24"/>
      <c r="L42" s="24"/>
      <c r="M42" s="24"/>
      <c r="N42" s="24"/>
      <c r="O42" s="24"/>
      <c r="P42" s="24"/>
      <c r="Q42" s="24"/>
      <c r="R42" s="24"/>
      <c r="S42" s="24"/>
    </row>
    <row r="43" spans="1:55" x14ac:dyDescent="0.25">
      <c r="E43" s="24"/>
      <c r="F43" s="24"/>
      <c r="G43" s="24"/>
      <c r="H43" s="24"/>
      <c r="I43" s="24"/>
      <c r="J43" s="24"/>
      <c r="K43" s="24"/>
      <c r="L43" s="24"/>
      <c r="M43" s="24"/>
      <c r="N43" s="24"/>
      <c r="O43" s="24"/>
      <c r="P43" s="24"/>
      <c r="Q43" s="24"/>
      <c r="R43" s="24"/>
      <c r="S43" s="24"/>
    </row>
    <row r="44" spans="1:55" x14ac:dyDescent="0.25">
      <c r="E44" s="24"/>
      <c r="F44" s="24"/>
      <c r="G44" s="24"/>
      <c r="H44" s="24"/>
      <c r="I44" s="24"/>
      <c r="J44" s="24"/>
      <c r="K44" s="24"/>
      <c r="L44" s="24"/>
      <c r="M44" s="24"/>
      <c r="N44" s="24"/>
      <c r="O44" s="24"/>
      <c r="P44" s="24"/>
      <c r="Q44" s="24"/>
      <c r="R44" s="24"/>
      <c r="S44" s="24"/>
    </row>
    <row r="45" spans="1:55" x14ac:dyDescent="0.25">
      <c r="E45" s="24"/>
      <c r="F45" s="24"/>
      <c r="G45" s="24"/>
      <c r="H45" s="24"/>
      <c r="I45" s="24"/>
      <c r="J45" s="24"/>
      <c r="K45" s="24"/>
      <c r="L45" s="24"/>
      <c r="M45" s="24"/>
      <c r="N45" s="24"/>
      <c r="O45" s="24"/>
      <c r="P45" s="24"/>
      <c r="Q45" s="24"/>
      <c r="R45" s="24"/>
      <c r="S45" s="24"/>
    </row>
    <row r="46" spans="1:55" x14ac:dyDescent="0.25">
      <c r="E46" s="24"/>
      <c r="F46" s="24"/>
      <c r="G46" s="24"/>
      <c r="H46" s="24"/>
      <c r="I46" s="24"/>
      <c r="J46" s="24"/>
      <c r="K46" s="24"/>
      <c r="L46" s="24"/>
      <c r="M46" s="24"/>
      <c r="N46" s="24"/>
      <c r="O46" s="24"/>
      <c r="P46" s="24"/>
      <c r="Q46" s="24"/>
      <c r="R46" s="24"/>
      <c r="S46" s="24"/>
    </row>
    <row r="47" spans="1:55" x14ac:dyDescent="0.25">
      <c r="E47" s="24"/>
      <c r="F47" s="24"/>
      <c r="G47" s="24"/>
      <c r="H47" s="24"/>
      <c r="I47" s="24"/>
      <c r="J47" s="24"/>
      <c r="K47" s="24"/>
      <c r="L47" s="24"/>
      <c r="M47" s="24"/>
      <c r="N47" s="24"/>
      <c r="O47" s="24"/>
      <c r="P47" s="24"/>
      <c r="Q47" s="24"/>
      <c r="R47" s="24"/>
      <c r="S47" s="24"/>
    </row>
    <row r="48" spans="1:55" x14ac:dyDescent="0.25">
      <c r="E48" s="24"/>
      <c r="F48" s="24"/>
      <c r="G48" s="24"/>
      <c r="H48" s="24"/>
      <c r="I48" s="24"/>
      <c r="J48" s="24"/>
      <c r="K48" s="24"/>
      <c r="L48" s="24"/>
      <c r="M48" s="24"/>
      <c r="N48" s="24"/>
      <c r="O48" s="24"/>
      <c r="P48" s="24"/>
      <c r="Q48" s="24"/>
      <c r="R48" s="24"/>
      <c r="S48" s="24"/>
    </row>
    <row r="49" spans="5:19" x14ac:dyDescent="0.25">
      <c r="E49" s="24"/>
      <c r="F49" s="24"/>
      <c r="G49" s="24"/>
      <c r="H49" s="24"/>
      <c r="I49" s="24"/>
      <c r="J49" s="24"/>
      <c r="K49" s="24"/>
      <c r="L49" s="24"/>
      <c r="M49" s="24"/>
      <c r="N49" s="24"/>
      <c r="O49" s="24"/>
      <c r="P49" s="24"/>
      <c r="Q49" s="24"/>
      <c r="R49" s="24"/>
      <c r="S49" s="24"/>
    </row>
    <row r="50" spans="5:19" x14ac:dyDescent="0.25">
      <c r="E50" s="24"/>
      <c r="F50" s="24"/>
      <c r="G50" s="24"/>
      <c r="H50" s="24"/>
      <c r="I50" s="24"/>
      <c r="J50" s="24"/>
      <c r="K50" s="24"/>
      <c r="L50" s="24"/>
      <c r="M50" s="24"/>
      <c r="N50" s="24"/>
      <c r="O50" s="24"/>
      <c r="P50" s="24"/>
      <c r="Q50" s="24"/>
      <c r="R50" s="24"/>
      <c r="S50" s="24"/>
    </row>
    <row r="51" spans="5:19" x14ac:dyDescent="0.25">
      <c r="E51" s="24"/>
      <c r="F51" s="24"/>
      <c r="G51" s="24"/>
      <c r="H51" s="24"/>
      <c r="I51" s="24"/>
      <c r="J51" s="24"/>
      <c r="K51" s="24"/>
      <c r="L51" s="24"/>
      <c r="M51" s="24"/>
      <c r="N51" s="24"/>
      <c r="O51" s="24"/>
      <c r="P51" s="24"/>
      <c r="Q51" s="24"/>
      <c r="R51" s="24"/>
      <c r="S51" s="24"/>
    </row>
    <row r="52" spans="5:19" x14ac:dyDescent="0.25">
      <c r="E52" s="24"/>
      <c r="F52" s="24"/>
      <c r="G52" s="24"/>
      <c r="H52" s="24"/>
      <c r="I52" s="24"/>
      <c r="J52" s="24"/>
      <c r="K52" s="24"/>
      <c r="L52" s="24"/>
      <c r="M52" s="24"/>
      <c r="N52" s="24"/>
      <c r="O52" s="24"/>
      <c r="P52" s="24"/>
      <c r="Q52" s="24"/>
      <c r="R52" s="24"/>
      <c r="S52" s="24"/>
    </row>
    <row r="53" spans="5:19" x14ac:dyDescent="0.25">
      <c r="E53" s="24"/>
      <c r="F53" s="24"/>
      <c r="G53" s="24"/>
      <c r="H53" s="24"/>
      <c r="I53" s="24"/>
      <c r="J53" s="24"/>
      <c r="K53" s="24"/>
      <c r="L53" s="24"/>
      <c r="M53" s="24"/>
      <c r="N53" s="24"/>
      <c r="O53" s="24"/>
      <c r="P53" s="24"/>
      <c r="Q53" s="24"/>
      <c r="R53" s="24"/>
      <c r="S53" s="24"/>
    </row>
    <row r="54" spans="5:19" x14ac:dyDescent="0.25">
      <c r="E54" s="24"/>
      <c r="F54" s="24"/>
      <c r="G54" s="24"/>
      <c r="H54" s="24"/>
      <c r="I54" s="24"/>
      <c r="J54" s="24"/>
      <c r="K54" s="24"/>
      <c r="L54" s="24"/>
      <c r="M54" s="24"/>
      <c r="N54" s="24"/>
      <c r="O54" s="24"/>
      <c r="P54" s="24"/>
      <c r="Q54" s="24"/>
      <c r="R54" s="24"/>
      <c r="S54" s="24"/>
    </row>
    <row r="55" spans="5:19" x14ac:dyDescent="0.25">
      <c r="E55" s="24"/>
      <c r="F55" s="24"/>
      <c r="G55" s="24"/>
      <c r="H55" s="24"/>
      <c r="I55" s="24"/>
      <c r="J55" s="24"/>
      <c r="K55" s="24"/>
      <c r="L55" s="24"/>
      <c r="M55" s="24"/>
      <c r="N55" s="24"/>
      <c r="O55" s="24"/>
      <c r="P55" s="24"/>
      <c r="Q55" s="24"/>
      <c r="R55" s="24"/>
      <c r="S55" s="24"/>
    </row>
    <row r="56" spans="5:19" x14ac:dyDescent="0.25">
      <c r="E56" s="24"/>
      <c r="F56" s="24"/>
      <c r="G56" s="24"/>
      <c r="H56" s="24"/>
      <c r="I56" s="24"/>
      <c r="J56" s="24"/>
      <c r="K56" s="24"/>
      <c r="L56" s="24"/>
      <c r="M56" s="24"/>
      <c r="N56" s="24"/>
      <c r="O56" s="24"/>
      <c r="P56" s="24"/>
      <c r="Q56" s="24"/>
      <c r="R56" s="24"/>
      <c r="S56" s="24"/>
    </row>
    <row r="57" spans="5:19" x14ac:dyDescent="0.25">
      <c r="E57" s="24"/>
      <c r="F57" s="24"/>
      <c r="G57" s="24"/>
      <c r="H57" s="24"/>
      <c r="I57" s="24"/>
      <c r="J57" s="24"/>
      <c r="K57" s="24"/>
      <c r="L57" s="24"/>
      <c r="M57" s="24"/>
      <c r="N57" s="24"/>
      <c r="O57" s="24"/>
      <c r="P57" s="24"/>
      <c r="Q57" s="24"/>
      <c r="R57" s="24"/>
      <c r="S57" s="24"/>
    </row>
    <row r="58" spans="5:19" x14ac:dyDescent="0.25">
      <c r="E58" s="24"/>
      <c r="F58" s="24"/>
      <c r="G58" s="24"/>
      <c r="H58" s="24"/>
      <c r="I58" s="24"/>
      <c r="J58" s="24"/>
      <c r="K58" s="24"/>
      <c r="L58" s="24"/>
      <c r="M58" s="24"/>
      <c r="N58" s="24"/>
      <c r="O58" s="24"/>
      <c r="P58" s="24"/>
      <c r="Q58" s="24"/>
      <c r="R58" s="24"/>
      <c r="S58" s="24"/>
    </row>
    <row r="59" spans="5:19" x14ac:dyDescent="0.25">
      <c r="E59" s="24"/>
      <c r="F59" s="24"/>
      <c r="G59" s="24"/>
      <c r="H59" s="24"/>
      <c r="I59" s="24"/>
      <c r="J59" s="24"/>
      <c r="K59" s="24"/>
      <c r="L59" s="24"/>
      <c r="M59" s="24"/>
      <c r="N59" s="24"/>
      <c r="O59" s="24"/>
      <c r="P59" s="24"/>
      <c r="Q59" s="24"/>
      <c r="R59" s="24"/>
      <c r="S59" s="24"/>
    </row>
    <row r="60" spans="5:19" x14ac:dyDescent="0.25">
      <c r="E60" s="24"/>
      <c r="F60" s="24"/>
      <c r="G60" s="24"/>
      <c r="H60" s="24"/>
      <c r="I60" s="24"/>
      <c r="J60" s="24"/>
      <c r="K60" s="24"/>
      <c r="L60" s="24"/>
      <c r="M60" s="24"/>
      <c r="N60" s="24"/>
      <c r="O60" s="24"/>
      <c r="P60" s="24"/>
      <c r="Q60" s="24"/>
      <c r="R60" s="24"/>
      <c r="S60" s="24"/>
    </row>
    <row r="61" spans="5:19" x14ac:dyDescent="0.25">
      <c r="E61" s="24"/>
      <c r="F61" s="24"/>
      <c r="G61" s="24"/>
      <c r="H61" s="24"/>
      <c r="I61" s="24"/>
      <c r="J61" s="24"/>
      <c r="K61" s="24"/>
      <c r="L61" s="24"/>
      <c r="M61" s="24"/>
      <c r="N61" s="24"/>
      <c r="O61" s="24"/>
      <c r="P61" s="24"/>
      <c r="Q61" s="24"/>
      <c r="R61" s="24"/>
      <c r="S61" s="24"/>
    </row>
    <row r="62" spans="5:19" x14ac:dyDescent="0.25">
      <c r="E62" s="24"/>
      <c r="F62" s="24"/>
      <c r="G62" s="24"/>
      <c r="H62" s="24"/>
      <c r="I62" s="24"/>
      <c r="J62" s="24"/>
      <c r="K62" s="24"/>
      <c r="L62" s="24"/>
      <c r="M62" s="24"/>
      <c r="N62" s="24"/>
      <c r="O62" s="24"/>
      <c r="P62" s="24"/>
      <c r="Q62" s="24"/>
      <c r="R62" s="24"/>
      <c r="S62" s="24"/>
    </row>
    <row r="63" spans="5:19" x14ac:dyDescent="0.25">
      <c r="E63" s="24"/>
      <c r="F63" s="24"/>
      <c r="G63" s="24"/>
      <c r="H63" s="24"/>
      <c r="I63" s="24"/>
      <c r="J63" s="24"/>
      <c r="K63" s="24"/>
      <c r="L63" s="24"/>
      <c r="M63" s="24"/>
      <c r="N63" s="24"/>
      <c r="O63" s="24"/>
      <c r="P63" s="24"/>
      <c r="Q63" s="24"/>
      <c r="R63" s="24"/>
      <c r="S63" s="24"/>
    </row>
    <row r="64" spans="5:19" x14ac:dyDescent="0.25">
      <c r="E64" s="24"/>
      <c r="F64" s="24"/>
      <c r="G64" s="24"/>
      <c r="H64" s="24"/>
      <c r="I64" s="24"/>
      <c r="J64" s="24"/>
      <c r="K64" s="24"/>
      <c r="L64" s="24"/>
      <c r="M64" s="24"/>
      <c r="N64" s="24"/>
      <c r="O64" s="24"/>
      <c r="P64" s="24"/>
      <c r="Q64" s="24"/>
      <c r="R64" s="24"/>
      <c r="S64" s="24"/>
    </row>
    <row r="65" spans="5:19" x14ac:dyDescent="0.25">
      <c r="E65" s="24"/>
      <c r="F65" s="24"/>
      <c r="G65" s="24"/>
      <c r="H65" s="24"/>
      <c r="I65" s="24"/>
      <c r="J65" s="24"/>
      <c r="K65" s="24"/>
      <c r="L65" s="24"/>
      <c r="M65" s="24"/>
      <c r="N65" s="24"/>
      <c r="O65" s="24"/>
      <c r="P65" s="24"/>
      <c r="Q65" s="24"/>
      <c r="R65" s="24"/>
      <c r="S65" s="24"/>
    </row>
    <row r="66" spans="5:19" x14ac:dyDescent="0.25">
      <c r="E66" s="24"/>
      <c r="F66" s="24"/>
      <c r="G66" s="24"/>
      <c r="H66" s="24"/>
      <c r="I66" s="24"/>
      <c r="J66" s="24"/>
      <c r="K66" s="24"/>
      <c r="L66" s="24"/>
      <c r="M66" s="24"/>
      <c r="N66" s="24"/>
      <c r="O66" s="24"/>
      <c r="P66" s="24"/>
      <c r="Q66" s="24"/>
      <c r="R66" s="24"/>
      <c r="S66" s="24"/>
    </row>
    <row r="67" spans="5:19" x14ac:dyDescent="0.25">
      <c r="E67" s="24"/>
      <c r="F67" s="24"/>
      <c r="G67" s="24"/>
      <c r="H67" s="24"/>
      <c r="I67" s="24"/>
      <c r="J67" s="24"/>
      <c r="K67" s="24"/>
      <c r="L67" s="24"/>
      <c r="M67" s="24"/>
      <c r="N67" s="24"/>
      <c r="O67" s="24"/>
      <c r="P67" s="24"/>
      <c r="Q67" s="24"/>
      <c r="R67" s="24"/>
      <c r="S67" s="24"/>
    </row>
    <row r="68" spans="5:19" x14ac:dyDescent="0.25">
      <c r="E68" s="24"/>
      <c r="F68" s="24"/>
      <c r="G68" s="24"/>
      <c r="H68" s="24"/>
      <c r="I68" s="24"/>
      <c r="J68" s="24"/>
      <c r="K68" s="24"/>
      <c r="L68" s="24"/>
      <c r="M68" s="24"/>
      <c r="N68" s="24"/>
      <c r="O68" s="24"/>
      <c r="P68" s="24"/>
      <c r="Q68" s="24"/>
      <c r="R68" s="24"/>
      <c r="S68" s="24"/>
    </row>
    <row r="69" spans="5:19" x14ac:dyDescent="0.25">
      <c r="E69" s="24"/>
      <c r="F69" s="24"/>
      <c r="G69" s="24"/>
      <c r="H69" s="24"/>
      <c r="I69" s="24"/>
      <c r="J69" s="24"/>
      <c r="K69" s="24"/>
      <c r="L69" s="24"/>
      <c r="M69" s="24"/>
      <c r="N69" s="24"/>
      <c r="O69" s="24"/>
      <c r="P69" s="24"/>
      <c r="Q69" s="24"/>
      <c r="R69" s="24"/>
      <c r="S69" s="24"/>
    </row>
    <row r="70" spans="5:19" x14ac:dyDescent="0.25">
      <c r="E70" s="24"/>
      <c r="F70" s="24"/>
      <c r="G70" s="24"/>
      <c r="H70" s="24"/>
      <c r="I70" s="24"/>
      <c r="J70" s="24"/>
      <c r="K70" s="24"/>
      <c r="L70" s="24"/>
      <c r="M70" s="24"/>
      <c r="N70" s="24"/>
      <c r="O70" s="24"/>
      <c r="P70" s="24"/>
      <c r="Q70" s="24"/>
      <c r="R70" s="24"/>
      <c r="S70" s="24"/>
    </row>
    <row r="71" spans="5:19" x14ac:dyDescent="0.25">
      <c r="E71" s="24"/>
      <c r="F71" s="24"/>
      <c r="G71" s="24"/>
      <c r="H71" s="24"/>
      <c r="I71" s="24"/>
      <c r="J71" s="24"/>
      <c r="K71" s="24"/>
      <c r="L71" s="24"/>
      <c r="M71" s="24"/>
      <c r="N71" s="24"/>
      <c r="O71" s="24"/>
      <c r="P71" s="24"/>
      <c r="Q71" s="24"/>
      <c r="R71" s="24"/>
      <c r="S71" s="24"/>
    </row>
    <row r="72" spans="5:19" x14ac:dyDescent="0.25">
      <c r="E72" s="24"/>
      <c r="F72" s="24"/>
      <c r="G72" s="24"/>
      <c r="H72" s="24"/>
      <c r="I72" s="24"/>
      <c r="J72" s="24"/>
      <c r="K72" s="24"/>
      <c r="L72" s="24"/>
      <c r="M72" s="24"/>
      <c r="N72" s="24"/>
      <c r="O72" s="24"/>
      <c r="P72" s="24"/>
      <c r="Q72" s="24"/>
      <c r="R72" s="24"/>
      <c r="S72" s="24"/>
    </row>
    <row r="73" spans="5:19" x14ac:dyDescent="0.25">
      <c r="E73" s="24"/>
      <c r="F73" s="24"/>
      <c r="G73" s="24"/>
      <c r="H73" s="24"/>
      <c r="I73" s="24"/>
      <c r="J73" s="24"/>
      <c r="K73" s="24"/>
      <c r="L73" s="24"/>
      <c r="M73" s="24"/>
      <c r="N73" s="24"/>
      <c r="O73" s="24"/>
      <c r="P73" s="24"/>
      <c r="Q73" s="24"/>
      <c r="R73" s="24"/>
      <c r="S73" s="24"/>
    </row>
    <row r="74" spans="5:19" x14ac:dyDescent="0.25">
      <c r="E74" s="24"/>
      <c r="F74" s="24"/>
      <c r="G74" s="24"/>
      <c r="H74" s="24"/>
      <c r="I74" s="24"/>
      <c r="J74" s="24"/>
      <c r="K74" s="24"/>
      <c r="L74" s="24"/>
      <c r="M74" s="24"/>
      <c r="N74" s="24"/>
      <c r="O74" s="24"/>
      <c r="P74" s="24"/>
      <c r="Q74" s="24"/>
      <c r="R74" s="24"/>
      <c r="S74" s="24"/>
    </row>
    <row r="75" spans="5:19" x14ac:dyDescent="0.25">
      <c r="E75" s="24"/>
      <c r="F75" s="24"/>
      <c r="G75" s="24"/>
      <c r="H75" s="24"/>
      <c r="I75" s="24"/>
      <c r="J75" s="24"/>
      <c r="K75" s="24"/>
      <c r="L75" s="24"/>
      <c r="M75" s="24"/>
      <c r="N75" s="24"/>
      <c r="O75" s="24"/>
      <c r="P75" s="24"/>
      <c r="Q75" s="24"/>
      <c r="R75" s="24"/>
      <c r="S75" s="24"/>
    </row>
    <row r="76" spans="5:19" x14ac:dyDescent="0.25">
      <c r="E76" s="24"/>
      <c r="F76" s="24"/>
      <c r="G76" s="24"/>
      <c r="H76" s="24"/>
      <c r="I76" s="24"/>
      <c r="J76" s="24"/>
      <c r="K76" s="24"/>
      <c r="L76" s="24"/>
      <c r="M76" s="24"/>
      <c r="N76" s="24"/>
      <c r="O76" s="24"/>
      <c r="P76" s="24"/>
      <c r="Q76" s="24"/>
      <c r="R76" s="24"/>
      <c r="S76" s="24"/>
    </row>
    <row r="77" spans="5:19" x14ac:dyDescent="0.25">
      <c r="E77" s="24"/>
      <c r="F77" s="24"/>
      <c r="G77" s="24"/>
      <c r="H77" s="24"/>
      <c r="I77" s="24"/>
      <c r="J77" s="24"/>
      <c r="K77" s="24"/>
      <c r="L77" s="24"/>
      <c r="M77" s="24"/>
      <c r="N77" s="24"/>
      <c r="O77" s="24"/>
      <c r="P77" s="24"/>
      <c r="Q77" s="24"/>
      <c r="R77" s="24"/>
      <c r="S77" s="24"/>
    </row>
    <row r="78" spans="5:19" x14ac:dyDescent="0.25">
      <c r="E78" s="24"/>
      <c r="F78" s="24"/>
      <c r="G78" s="24"/>
      <c r="H78" s="24"/>
      <c r="I78" s="24"/>
      <c r="J78" s="24"/>
      <c r="K78" s="24"/>
      <c r="L78" s="24"/>
      <c r="M78" s="24"/>
      <c r="N78" s="24"/>
      <c r="O78" s="24"/>
      <c r="P78" s="24"/>
      <c r="Q78" s="24"/>
      <c r="R78" s="24"/>
      <c r="S78" s="24"/>
    </row>
    <row r="79" spans="5:19" x14ac:dyDescent="0.25">
      <c r="E79" s="24"/>
      <c r="F79" s="24"/>
      <c r="G79" s="24"/>
      <c r="H79" s="24"/>
      <c r="I79" s="24"/>
      <c r="J79" s="24"/>
      <c r="K79" s="24"/>
      <c r="L79" s="24"/>
      <c r="M79" s="24"/>
      <c r="N79" s="24"/>
      <c r="O79" s="24"/>
      <c r="P79" s="24"/>
      <c r="Q79" s="24"/>
      <c r="R79" s="24"/>
      <c r="S79" s="24"/>
    </row>
    <row r="80" spans="5:19" x14ac:dyDescent="0.25">
      <c r="E80" s="24"/>
      <c r="F80" s="24"/>
      <c r="G80" s="24"/>
      <c r="H80" s="24"/>
      <c r="I80" s="24"/>
      <c r="J80" s="24"/>
      <c r="K80" s="24"/>
      <c r="L80" s="24"/>
      <c r="M80" s="24"/>
      <c r="N80" s="24"/>
      <c r="O80" s="24"/>
      <c r="P80" s="24"/>
      <c r="Q80" s="24"/>
      <c r="R80" s="24"/>
      <c r="S80" s="24"/>
    </row>
    <row r="81" spans="5:19" x14ac:dyDescent="0.25">
      <c r="E81" s="24"/>
      <c r="F81" s="24"/>
      <c r="G81" s="24"/>
      <c r="H81" s="24"/>
      <c r="I81" s="24"/>
      <c r="J81" s="24"/>
      <c r="K81" s="24"/>
      <c r="L81" s="24"/>
      <c r="M81" s="24"/>
      <c r="N81" s="24"/>
      <c r="O81" s="24"/>
      <c r="P81" s="24"/>
      <c r="Q81" s="24"/>
      <c r="R81" s="24"/>
      <c r="S81" s="24"/>
    </row>
    <row r="82" spans="5:19" x14ac:dyDescent="0.25">
      <c r="E82" s="24"/>
      <c r="F82" s="24"/>
      <c r="G82" s="24"/>
      <c r="H82" s="24"/>
      <c r="I82" s="24"/>
      <c r="J82" s="24"/>
      <c r="K82" s="24"/>
      <c r="L82" s="24"/>
      <c r="M82" s="24"/>
      <c r="N82" s="24"/>
      <c r="O82" s="24"/>
      <c r="P82" s="24"/>
      <c r="Q82" s="24"/>
      <c r="R82" s="24"/>
      <c r="S82" s="24"/>
    </row>
  </sheetData>
  <hyperlinks>
    <hyperlink ref="B35" r:id="rId1" xr:uid="{7819DC74-A5A7-4B37-A985-18A27CE0D115}"/>
    <hyperlink ref="B32" r:id="rId2" xr:uid="{5C9C2CE4-462E-485E-B4B5-F48F97C2F59D}"/>
  </hyperlinks>
  <pageMargins left="0.7" right="0.7" top="0.75" bottom="0.75" header="0.3" footer="0.3"/>
  <pageSetup paperSize="9" scale="95"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32E-40BF-498D-8EF1-98311E624B66}">
  <dimension ref="A1:V39"/>
  <sheetViews>
    <sheetView topLeftCell="A6" workbookViewId="0">
      <selection activeCell="T25" sqref="T25"/>
    </sheetView>
  </sheetViews>
  <sheetFormatPr defaultRowHeight="15" x14ac:dyDescent="0.25"/>
  <cols>
    <col min="1" max="1" width="10.42578125" customWidth="1"/>
    <col min="3" max="3" width="19" customWidth="1"/>
    <col min="4" max="4" width="14.42578125" customWidth="1"/>
    <col min="5" max="5" width="16.7109375" customWidth="1"/>
  </cols>
  <sheetData>
    <row r="1" spans="1:22" ht="20.25" thickBot="1" x14ac:dyDescent="0.35">
      <c r="A1" s="15" t="s">
        <v>45</v>
      </c>
      <c r="B1" s="15"/>
      <c r="C1" s="15"/>
      <c r="D1" s="15"/>
      <c r="E1" s="15"/>
      <c r="F1" s="15"/>
      <c r="G1" s="15"/>
      <c r="H1" s="15"/>
      <c r="I1" s="15"/>
      <c r="J1" s="15"/>
    </row>
    <row r="2" spans="1:22" ht="65.25" thickTop="1" x14ac:dyDescent="0.25">
      <c r="A2" s="157" t="s">
        <v>0</v>
      </c>
      <c r="B2" s="157" t="s">
        <v>13</v>
      </c>
      <c r="C2" s="157" t="s">
        <v>14</v>
      </c>
      <c r="D2" s="157" t="s">
        <v>15</v>
      </c>
      <c r="E2" s="157" t="s">
        <v>16</v>
      </c>
    </row>
    <row r="3" spans="1:22" x14ac:dyDescent="0.25">
      <c r="A3" s="67">
        <v>2000</v>
      </c>
      <c r="B3" s="68">
        <v>2.606918598</v>
      </c>
      <c r="C3" s="69">
        <v>176687</v>
      </c>
      <c r="D3" s="74">
        <v>95.202776852622819</v>
      </c>
      <c r="E3" s="70">
        <v>84.1</v>
      </c>
      <c r="V3" s="179"/>
    </row>
    <row r="4" spans="1:22" x14ac:dyDescent="0.25">
      <c r="A4" s="67">
        <v>2001</v>
      </c>
      <c r="B4" s="68">
        <v>2.4018160000000002</v>
      </c>
      <c r="C4" s="69">
        <v>181352</v>
      </c>
      <c r="D4" s="71">
        <v>87.712578699037351</v>
      </c>
      <c r="E4" s="70">
        <v>86.3</v>
      </c>
      <c r="V4" s="179"/>
    </row>
    <row r="5" spans="1:22" x14ac:dyDescent="0.25">
      <c r="A5" s="67">
        <v>2002</v>
      </c>
      <c r="B5" s="68">
        <v>2.384417</v>
      </c>
      <c r="C5" s="69">
        <v>184412</v>
      </c>
      <c r="D5" s="71">
        <v>87.077179835517185</v>
      </c>
      <c r="E5" s="70">
        <v>87.7</v>
      </c>
      <c r="V5" s="180"/>
    </row>
    <row r="6" spans="1:22" x14ac:dyDescent="0.25">
      <c r="A6" s="67">
        <v>2003</v>
      </c>
      <c r="B6" s="68">
        <v>2.4278749999999998</v>
      </c>
      <c r="C6" s="69">
        <v>188122</v>
      </c>
      <c r="D6" s="71">
        <v>88.664234482960097</v>
      </c>
      <c r="E6" s="70">
        <v>89.5</v>
      </c>
      <c r="V6" s="180"/>
    </row>
    <row r="7" spans="1:22" x14ac:dyDescent="0.25">
      <c r="A7" s="67">
        <v>2004</v>
      </c>
      <c r="B7" s="68">
        <v>2.4534389999999999</v>
      </c>
      <c r="C7" s="69">
        <v>195657</v>
      </c>
      <c r="D7" s="71">
        <v>89.597813225820587</v>
      </c>
      <c r="E7" s="70">
        <v>93.1</v>
      </c>
      <c r="V7" s="180"/>
    </row>
    <row r="8" spans="1:22" x14ac:dyDescent="0.25">
      <c r="A8" s="67">
        <v>2005</v>
      </c>
      <c r="B8" s="68">
        <v>2.5057830000000001</v>
      </c>
      <c r="C8" s="69">
        <v>201092</v>
      </c>
      <c r="D8" s="71">
        <v>91.509378149787452</v>
      </c>
      <c r="E8" s="70">
        <v>95.7</v>
      </c>
      <c r="V8" s="180"/>
    </row>
    <row r="9" spans="1:22" x14ac:dyDescent="0.25">
      <c r="A9" s="67">
        <v>2006</v>
      </c>
      <c r="B9" s="68">
        <v>2.6001110000000001</v>
      </c>
      <c r="C9" s="69">
        <v>209175</v>
      </c>
      <c r="D9" s="71">
        <v>94.954168310034035</v>
      </c>
      <c r="E9" s="70">
        <v>99.5</v>
      </c>
      <c r="V9" s="180"/>
    </row>
    <row r="10" spans="1:22" x14ac:dyDescent="0.25">
      <c r="A10" s="67">
        <v>2007</v>
      </c>
      <c r="B10" s="68">
        <v>2.6749179999999999</v>
      </c>
      <c r="C10" s="69">
        <v>220288</v>
      </c>
      <c r="D10" s="71">
        <v>97.686065705479351</v>
      </c>
      <c r="E10" s="70">
        <v>104.8</v>
      </c>
      <c r="V10" s="180"/>
    </row>
    <row r="11" spans="1:22" x14ac:dyDescent="0.25">
      <c r="A11" s="67">
        <v>2008</v>
      </c>
      <c r="B11" s="68">
        <v>2.7682030000000002</v>
      </c>
      <c r="C11" s="69">
        <v>222016</v>
      </c>
      <c r="D11" s="71">
        <v>101.09276626203309</v>
      </c>
      <c r="E11" s="70">
        <v>105.6</v>
      </c>
      <c r="V11" s="180"/>
    </row>
    <row r="12" spans="1:22" x14ac:dyDescent="0.25">
      <c r="A12" s="67">
        <v>2009</v>
      </c>
      <c r="B12" s="68">
        <v>2.562932</v>
      </c>
      <c r="C12" s="69">
        <v>204086</v>
      </c>
      <c r="D12" s="71">
        <v>93.596418189520421</v>
      </c>
      <c r="E12" s="70">
        <v>97.1</v>
      </c>
      <c r="V12" s="180"/>
    </row>
    <row r="13" spans="1:22" x14ac:dyDescent="0.25">
      <c r="A13" s="174">
        <v>2010</v>
      </c>
      <c r="B13" s="175">
        <v>2.5199569999999998</v>
      </c>
      <c r="C13" s="176">
        <v>210552</v>
      </c>
      <c r="D13" s="177">
        <v>92.02700235184129</v>
      </c>
      <c r="E13" s="178">
        <v>100.2</v>
      </c>
      <c r="V13" s="180"/>
    </row>
    <row r="14" spans="1:22" x14ac:dyDescent="0.25">
      <c r="A14" s="67">
        <v>2011</v>
      </c>
      <c r="B14" s="68">
        <v>2.7187679999999999</v>
      </c>
      <c r="C14" s="69">
        <v>215584</v>
      </c>
      <c r="D14" s="71">
        <v>99.287435908672592</v>
      </c>
      <c r="E14" s="70">
        <v>102.6</v>
      </c>
      <c r="V14" s="180"/>
    </row>
    <row r="15" spans="1:22" x14ac:dyDescent="0.25">
      <c r="A15" s="67">
        <v>2012</v>
      </c>
      <c r="B15" s="68">
        <v>2.7380949999999999</v>
      </c>
      <c r="C15" s="69">
        <v>212301</v>
      </c>
      <c r="D15" s="71">
        <v>99.993243934148438</v>
      </c>
      <c r="E15" s="70">
        <v>101</v>
      </c>
      <c r="V15" s="180"/>
    </row>
    <row r="16" spans="1:22" x14ac:dyDescent="0.25">
      <c r="A16" s="67">
        <v>2013</v>
      </c>
      <c r="B16" s="68">
        <v>2.6815470000000001</v>
      </c>
      <c r="C16" s="69">
        <v>210221</v>
      </c>
      <c r="D16" s="71">
        <v>97.928151978614324</v>
      </c>
      <c r="E16" s="70">
        <v>100</v>
      </c>
      <c r="V16" s="180"/>
    </row>
    <row r="17" spans="1:22" x14ac:dyDescent="0.25">
      <c r="A17" s="67">
        <v>2014</v>
      </c>
      <c r="B17" s="68">
        <v>2.6298789999999999</v>
      </c>
      <c r="C17" s="69">
        <v>209216</v>
      </c>
      <c r="D17" s="71">
        <v>96.041274084461776</v>
      </c>
      <c r="E17" s="70">
        <v>99.5</v>
      </c>
      <c r="V17" s="180"/>
    </row>
    <row r="18" spans="1:22" x14ac:dyDescent="0.25">
      <c r="A18" s="169">
        <v>2015</v>
      </c>
      <c r="B18" s="170">
        <v>2.73828</v>
      </c>
      <c r="C18" s="171">
        <v>210192</v>
      </c>
      <c r="D18" s="172">
        <v>100</v>
      </c>
      <c r="E18" s="173">
        <v>100</v>
      </c>
      <c r="V18" s="180"/>
    </row>
    <row r="19" spans="1:22" x14ac:dyDescent="0.25">
      <c r="A19" s="67">
        <v>2016</v>
      </c>
      <c r="B19" s="68">
        <v>2.7679309999999999</v>
      </c>
      <c r="C19" s="69">
        <v>215598</v>
      </c>
      <c r="D19" s="71">
        <v>103</v>
      </c>
      <c r="E19" s="70">
        <v>102.6</v>
      </c>
      <c r="S19" s="182"/>
      <c r="V19" s="180"/>
    </row>
    <row r="20" spans="1:22" x14ac:dyDescent="0.25">
      <c r="A20" s="67">
        <v>2017</v>
      </c>
      <c r="B20" s="68">
        <v>2.811588</v>
      </c>
      <c r="C20" s="69">
        <v>222720</v>
      </c>
      <c r="D20" s="71">
        <v>104</v>
      </c>
      <c r="E20" s="70">
        <v>106</v>
      </c>
      <c r="V20" s="180"/>
    </row>
    <row r="21" spans="1:22" x14ac:dyDescent="0.25">
      <c r="A21" s="67">
        <v>2018</v>
      </c>
      <c r="B21" s="68">
        <v>3.0410819999999998</v>
      </c>
      <c r="C21" s="69">
        <v>225377</v>
      </c>
      <c r="D21" s="71">
        <v>113</v>
      </c>
      <c r="E21" s="70">
        <v>107.2</v>
      </c>
      <c r="V21" s="180"/>
    </row>
    <row r="22" spans="1:22" x14ac:dyDescent="0.25">
      <c r="A22" s="67">
        <v>2019</v>
      </c>
      <c r="B22" s="68">
        <v>3.1227049999999998</v>
      </c>
      <c r="C22" s="69">
        <v>228419</v>
      </c>
      <c r="D22" s="71">
        <v>116</v>
      </c>
      <c r="E22" s="70">
        <v>108.7</v>
      </c>
      <c r="V22" s="180"/>
    </row>
    <row r="23" spans="1:22" x14ac:dyDescent="0.25">
      <c r="A23" s="67">
        <v>2020</v>
      </c>
      <c r="B23" s="68">
        <v>3.376792</v>
      </c>
      <c r="C23" s="69">
        <v>222729</v>
      </c>
      <c r="D23" s="71">
        <v>125</v>
      </c>
      <c r="E23" s="70">
        <v>106</v>
      </c>
      <c r="V23" s="180"/>
    </row>
    <row r="24" spans="1:22" x14ac:dyDescent="0.25">
      <c r="A24" s="72">
        <v>2021</v>
      </c>
      <c r="B24" s="68">
        <v>3.4906760000000001</v>
      </c>
      <c r="C24" s="69">
        <v>228690</v>
      </c>
      <c r="D24" s="71">
        <v>129</v>
      </c>
      <c r="E24" s="70">
        <v>108.9</v>
      </c>
      <c r="V24" s="180"/>
    </row>
    <row r="25" spans="1:22" x14ac:dyDescent="0.25">
      <c r="A25" s="72">
        <v>2022</v>
      </c>
      <c r="B25" s="68">
        <v>2.8980429999999999</v>
      </c>
      <c r="C25" s="69">
        <v>230435</v>
      </c>
      <c r="D25" s="71">
        <v>107</v>
      </c>
      <c r="E25" s="70">
        <v>116</v>
      </c>
      <c r="V25" s="180"/>
    </row>
    <row r="26" spans="1:22" x14ac:dyDescent="0.25">
      <c r="A26" s="72">
        <v>2023</v>
      </c>
      <c r="B26" s="68">
        <v>2.6</v>
      </c>
      <c r="C26" s="69">
        <v>227464</v>
      </c>
      <c r="D26" s="71">
        <v>96</v>
      </c>
      <c r="E26" s="70">
        <v>120</v>
      </c>
      <c r="V26" s="180"/>
    </row>
    <row r="27" spans="1:22" x14ac:dyDescent="0.25">
      <c r="A27" s="72" t="s">
        <v>47</v>
      </c>
      <c r="B27" s="68">
        <v>2.6</v>
      </c>
      <c r="C27" s="69">
        <v>228316</v>
      </c>
      <c r="D27" s="71">
        <v>96</v>
      </c>
      <c r="E27" s="70">
        <v>121</v>
      </c>
      <c r="V27" s="180"/>
    </row>
    <row r="28" spans="1:22" x14ac:dyDescent="0.25">
      <c r="A28" t="s">
        <v>17</v>
      </c>
      <c r="V28" s="180"/>
    </row>
    <row r="29" spans="1:22" x14ac:dyDescent="0.25">
      <c r="D29" s="183"/>
      <c r="V29" s="180"/>
    </row>
    <row r="30" spans="1:22" x14ac:dyDescent="0.25">
      <c r="A30" s="151" t="s">
        <v>2</v>
      </c>
      <c r="B30" s="151"/>
      <c r="C30" s="151"/>
      <c r="D30" s="151"/>
      <c r="E30" s="151"/>
      <c r="V30" s="180"/>
    </row>
    <row r="31" spans="1:22" x14ac:dyDescent="0.25">
      <c r="A31" s="151" t="s">
        <v>3</v>
      </c>
      <c r="B31" s="151"/>
      <c r="C31" s="151"/>
      <c r="D31" s="151"/>
      <c r="E31" s="151"/>
    </row>
    <row r="32" spans="1:22" x14ac:dyDescent="0.25">
      <c r="A32" s="151" t="s">
        <v>46</v>
      </c>
      <c r="B32" s="151"/>
      <c r="C32" s="151"/>
      <c r="D32" s="151"/>
      <c r="E32" s="151"/>
    </row>
    <row r="33" spans="1:5" x14ac:dyDescent="0.25">
      <c r="A33" s="151" t="s">
        <v>18</v>
      </c>
      <c r="B33" s="109" t="s">
        <v>5</v>
      </c>
      <c r="C33" s="151"/>
      <c r="D33" s="151"/>
      <c r="E33" s="151"/>
    </row>
    <row r="34" spans="1:5" x14ac:dyDescent="0.25">
      <c r="A34" s="151"/>
      <c r="B34" s="151"/>
      <c r="C34" s="151"/>
      <c r="D34" s="151"/>
      <c r="E34" s="151"/>
    </row>
    <row r="35" spans="1:5" x14ac:dyDescent="0.25">
      <c r="A35" s="151" t="s">
        <v>19</v>
      </c>
      <c r="B35" s="151"/>
      <c r="C35" s="151"/>
      <c r="D35" s="151"/>
      <c r="E35" s="151"/>
    </row>
    <row r="36" spans="1:5" x14ac:dyDescent="0.25">
      <c r="A36" s="151" t="s">
        <v>56</v>
      </c>
      <c r="B36" s="151"/>
      <c r="C36" s="151"/>
      <c r="D36" s="151"/>
      <c r="E36" s="151"/>
    </row>
    <row r="37" spans="1:5" x14ac:dyDescent="0.25">
      <c r="A37" s="151" t="s">
        <v>4</v>
      </c>
      <c r="B37" s="109" t="s">
        <v>20</v>
      </c>
      <c r="C37" s="151"/>
      <c r="D37" s="151"/>
      <c r="E37" s="151"/>
    </row>
    <row r="38" spans="1:5" x14ac:dyDescent="0.25">
      <c r="A38" s="151"/>
      <c r="B38" s="151"/>
      <c r="C38" s="151"/>
      <c r="D38" s="151"/>
      <c r="E38" s="151"/>
    </row>
    <row r="39" spans="1:5" x14ac:dyDescent="0.25">
      <c r="A39" s="134" t="s">
        <v>6</v>
      </c>
      <c r="B39" s="151"/>
      <c r="C39" s="151"/>
      <c r="D39" s="151"/>
      <c r="E39" s="151"/>
    </row>
  </sheetData>
  <hyperlinks>
    <hyperlink ref="B33" r:id="rId1" xr:uid="{CE83F678-0448-431E-A0D1-F0A2B6D28FB5}"/>
    <hyperlink ref="B37" r:id="rId2" xr:uid="{82586699-D536-4DEE-91B5-C8208E044DC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7496-91B8-412E-BB7A-A4A071A37A79}">
  <dimension ref="A1:U56"/>
  <sheetViews>
    <sheetView tabSelected="1" topLeftCell="A17" workbookViewId="0">
      <selection activeCell="F22" sqref="F22"/>
    </sheetView>
  </sheetViews>
  <sheetFormatPr defaultRowHeight="15" x14ac:dyDescent="0.25"/>
  <cols>
    <col min="1" max="1" width="10.5703125" customWidth="1"/>
    <col min="3" max="3" width="18.140625" customWidth="1"/>
    <col min="4" max="4" width="20.140625" customWidth="1"/>
    <col min="5" max="5" width="19.5703125" customWidth="1"/>
    <col min="6" max="6" width="18.5703125" customWidth="1"/>
    <col min="7" max="7" width="10.7109375" customWidth="1"/>
    <col min="8" max="8" width="7.5703125" customWidth="1"/>
    <col min="9" max="9" width="10.5703125" customWidth="1"/>
    <col min="10" max="10" width="13" customWidth="1"/>
    <col min="11" max="11" width="7.42578125" customWidth="1"/>
  </cols>
  <sheetData>
    <row r="1" spans="1:21" ht="20.25" thickBot="1" x14ac:dyDescent="0.3">
      <c r="A1" s="195" t="s">
        <v>52</v>
      </c>
      <c r="B1" s="196"/>
      <c r="C1" s="196"/>
      <c r="D1" s="196"/>
      <c r="E1" s="196"/>
      <c r="F1" s="196"/>
      <c r="G1" s="196"/>
      <c r="H1" s="196"/>
      <c r="I1" s="196"/>
      <c r="J1" s="197"/>
    </row>
    <row r="2" spans="1:21" s="73" customFormat="1" ht="32.25" customHeight="1" thickTop="1" x14ac:dyDescent="0.25">
      <c r="A2" s="156" t="s">
        <v>0</v>
      </c>
      <c r="B2" s="156" t="s">
        <v>21</v>
      </c>
      <c r="C2" s="158" t="s">
        <v>22</v>
      </c>
      <c r="D2" s="158" t="s">
        <v>23</v>
      </c>
      <c r="E2" s="158" t="s">
        <v>24</v>
      </c>
      <c r="F2" s="159" t="s">
        <v>25</v>
      </c>
      <c r="G2" s="159" t="s">
        <v>26</v>
      </c>
      <c r="H2" s="159" t="s">
        <v>27</v>
      </c>
      <c r="I2" s="159" t="s">
        <v>28</v>
      </c>
      <c r="J2" s="160" t="s">
        <v>49</v>
      </c>
    </row>
    <row r="3" spans="1:21" x14ac:dyDescent="0.25">
      <c r="A3" s="93">
        <v>2006</v>
      </c>
      <c r="B3" s="92">
        <v>2600.1109999999999</v>
      </c>
      <c r="C3" s="90">
        <v>222.32300000000001</v>
      </c>
      <c r="D3" s="90">
        <v>1503.91</v>
      </c>
      <c r="E3" s="90">
        <v>873.87800000000004</v>
      </c>
      <c r="F3" s="91">
        <f>E3-G3-H3</f>
        <v>634.76300000000003</v>
      </c>
      <c r="G3" s="130">
        <v>197</v>
      </c>
      <c r="H3" s="130">
        <v>42.115000000000002</v>
      </c>
      <c r="I3" s="91">
        <f>G3+H3</f>
        <v>239.11500000000001</v>
      </c>
      <c r="J3" s="91"/>
    </row>
    <row r="4" spans="1:21" x14ac:dyDescent="0.25">
      <c r="A4" s="112">
        <v>2007</v>
      </c>
      <c r="B4" s="113">
        <v>2674.9180000000001</v>
      </c>
      <c r="C4" s="114">
        <v>310.35000000000002</v>
      </c>
      <c r="D4" s="114">
        <v>1411.2940000000001</v>
      </c>
      <c r="E4" s="114">
        <v>953.274</v>
      </c>
      <c r="F4" s="115">
        <f>E4-G4-H4</f>
        <v>648.548</v>
      </c>
      <c r="G4" s="126">
        <v>258</v>
      </c>
      <c r="H4" s="126">
        <v>46.725999999999999</v>
      </c>
      <c r="I4" s="115">
        <f>G4+H4</f>
        <v>304.726</v>
      </c>
      <c r="J4" s="115"/>
    </row>
    <row r="5" spans="1:21" x14ac:dyDescent="0.25">
      <c r="A5" s="112">
        <v>2008</v>
      </c>
      <c r="B5" s="113">
        <v>2768.203</v>
      </c>
      <c r="C5" s="114">
        <v>477.79399999999998</v>
      </c>
      <c r="D5" s="114">
        <v>1406.105</v>
      </c>
      <c r="E5" s="114">
        <v>884.30399999999997</v>
      </c>
      <c r="F5" s="115">
        <f>E5-G5-H5</f>
        <v>660.03599999999994</v>
      </c>
      <c r="G5" s="126">
        <v>170</v>
      </c>
      <c r="H5" s="126">
        <v>54.268000000000001</v>
      </c>
      <c r="I5" s="115">
        <f>G5+H5</f>
        <v>224.268</v>
      </c>
      <c r="J5" s="115"/>
    </row>
    <row r="6" spans="1:21" x14ac:dyDescent="0.25">
      <c r="A6" s="112">
        <v>2009</v>
      </c>
      <c r="B6" s="113">
        <v>2562.9319999999998</v>
      </c>
      <c r="C6" s="114">
        <v>462.74900000000002</v>
      </c>
      <c r="D6" s="114">
        <v>1180.279</v>
      </c>
      <c r="E6" s="114">
        <v>919.83100000000002</v>
      </c>
      <c r="F6" s="115">
        <v>615.05400000000009</v>
      </c>
      <c r="G6" s="126">
        <v>242.47900000000001</v>
      </c>
      <c r="H6" s="126">
        <v>62.521000000000001</v>
      </c>
      <c r="I6" s="115">
        <v>304.77699999999999</v>
      </c>
      <c r="J6" s="115"/>
    </row>
    <row r="7" spans="1:21" x14ac:dyDescent="0.25">
      <c r="A7" s="112">
        <v>2010</v>
      </c>
      <c r="B7" s="113">
        <v>2519.9569999999999</v>
      </c>
      <c r="C7" s="114">
        <v>557.04300000000001</v>
      </c>
      <c r="D7" s="114">
        <v>1140.729</v>
      </c>
      <c r="E7" s="114">
        <v>822.15200000000004</v>
      </c>
      <c r="F7" s="115">
        <v>490.33500000000004</v>
      </c>
      <c r="G7" s="126">
        <v>259.62</v>
      </c>
      <c r="H7" s="126">
        <v>72.197000000000003</v>
      </c>
      <c r="I7" s="115">
        <v>331.81700000000001</v>
      </c>
      <c r="J7" s="115"/>
      <c r="L7" s="24"/>
      <c r="M7" s="24"/>
      <c r="N7" s="24"/>
      <c r="O7" s="24"/>
      <c r="P7" s="24"/>
      <c r="Q7" s="24"/>
      <c r="R7" s="24"/>
      <c r="S7" s="24"/>
      <c r="T7" s="24"/>
      <c r="U7" s="24"/>
    </row>
    <row r="8" spans="1:21" x14ac:dyDescent="0.25">
      <c r="A8" s="112">
        <v>2011</v>
      </c>
      <c r="B8" s="113">
        <v>2719</v>
      </c>
      <c r="C8" s="114">
        <v>678</v>
      </c>
      <c r="D8" s="114">
        <v>1093</v>
      </c>
      <c r="E8" s="114">
        <v>947</v>
      </c>
      <c r="F8" s="115">
        <v>592</v>
      </c>
      <c r="G8" s="126">
        <v>262.69900000000001</v>
      </c>
      <c r="H8" s="126">
        <v>92.263999999999996</v>
      </c>
      <c r="I8" s="115">
        <v>355</v>
      </c>
      <c r="J8" s="115"/>
      <c r="L8" s="100"/>
      <c r="M8" s="101"/>
      <c r="N8" s="101"/>
      <c r="O8" s="54"/>
      <c r="P8" s="102"/>
      <c r="Q8" s="102"/>
      <c r="R8" s="102"/>
      <c r="S8" s="102"/>
      <c r="T8" s="102"/>
      <c r="U8" s="24"/>
    </row>
    <row r="9" spans="1:21" x14ac:dyDescent="0.25">
      <c r="A9" s="112">
        <v>2012</v>
      </c>
      <c r="B9" s="113">
        <v>2738.0949999999998</v>
      </c>
      <c r="C9" s="114">
        <v>924.82500000000005</v>
      </c>
      <c r="D9" s="114">
        <v>900.67399999999998</v>
      </c>
      <c r="E9" s="114">
        <v>912.596</v>
      </c>
      <c r="F9" s="115">
        <v>589.12099999999998</v>
      </c>
      <c r="G9" s="115">
        <v>258.99921999999998</v>
      </c>
      <c r="H9" s="115">
        <v>64.474900000000005</v>
      </c>
      <c r="I9" s="115">
        <v>323.47500000000002</v>
      </c>
      <c r="J9" s="115"/>
      <c r="L9" s="100"/>
      <c r="M9" s="101"/>
      <c r="N9" s="101"/>
      <c r="O9" s="54"/>
      <c r="P9" s="102"/>
      <c r="Q9" s="102"/>
      <c r="R9" s="102"/>
      <c r="S9" s="102"/>
      <c r="T9" s="102"/>
      <c r="U9" s="24"/>
    </row>
    <row r="10" spans="1:21" x14ac:dyDescent="0.25">
      <c r="A10" s="112">
        <v>2013</v>
      </c>
      <c r="B10" s="113">
        <v>2682</v>
      </c>
      <c r="C10" s="114">
        <v>1137</v>
      </c>
      <c r="D10" s="114">
        <v>672</v>
      </c>
      <c r="E10" s="114">
        <v>872</v>
      </c>
      <c r="F10" s="115">
        <v>510</v>
      </c>
      <c r="G10" s="126">
        <v>277</v>
      </c>
      <c r="H10" s="126">
        <v>85</v>
      </c>
      <c r="I10" s="115">
        <v>362</v>
      </c>
      <c r="J10" s="115"/>
      <c r="L10" s="100"/>
      <c r="M10" s="101"/>
      <c r="N10" s="101"/>
      <c r="O10" s="54"/>
      <c r="P10" s="102"/>
      <c r="Q10" s="102"/>
      <c r="R10" s="102"/>
      <c r="S10" s="102"/>
      <c r="T10" s="102"/>
      <c r="U10" s="24"/>
    </row>
    <row r="11" spans="1:21" x14ac:dyDescent="0.25">
      <c r="A11" s="112">
        <v>2014</v>
      </c>
      <c r="B11" s="113">
        <v>2629.8789999999999</v>
      </c>
      <c r="C11" s="114">
        <v>1315.82</v>
      </c>
      <c r="D11" s="114">
        <v>457.733</v>
      </c>
      <c r="E11" s="114">
        <v>856.32600000000002</v>
      </c>
      <c r="F11" s="115">
        <v>474.33</v>
      </c>
      <c r="G11" s="126">
        <v>272.74900000000002</v>
      </c>
      <c r="H11" s="126">
        <v>109.247</v>
      </c>
      <c r="I11" s="115">
        <v>381.99600000000004</v>
      </c>
      <c r="J11" s="115"/>
      <c r="L11" s="24"/>
      <c r="M11" s="24"/>
      <c r="N11" s="24"/>
      <c r="O11" s="24"/>
      <c r="P11" s="24"/>
      <c r="Q11" s="24"/>
      <c r="R11" s="24"/>
      <c r="S11" s="24"/>
      <c r="T11" s="24"/>
      <c r="U11" s="24"/>
    </row>
    <row r="12" spans="1:21" x14ac:dyDescent="0.25">
      <c r="A12" s="116" t="s">
        <v>29</v>
      </c>
      <c r="B12" s="113">
        <v>2738.28</v>
      </c>
      <c r="C12" s="114">
        <v>1312.18</v>
      </c>
      <c r="D12" s="114">
        <v>314.762</v>
      </c>
      <c r="E12" s="114">
        <v>1111.338</v>
      </c>
      <c r="F12" s="115">
        <f>E12-I12</f>
        <v>770.30600000000004</v>
      </c>
      <c r="G12" s="126">
        <v>214.416</v>
      </c>
      <c r="H12" s="126">
        <v>126.584</v>
      </c>
      <c r="I12" s="115">
        <v>341.03199999999998</v>
      </c>
      <c r="J12" s="115"/>
      <c r="L12" s="24"/>
      <c r="M12" s="24"/>
      <c r="N12" s="24"/>
      <c r="O12" s="24"/>
      <c r="P12" s="24"/>
      <c r="Q12" s="24"/>
      <c r="R12" s="24"/>
      <c r="S12" s="24"/>
      <c r="T12" s="24"/>
      <c r="U12" s="24"/>
    </row>
    <row r="13" spans="1:21" x14ac:dyDescent="0.25">
      <c r="A13" s="112">
        <v>2016</v>
      </c>
      <c r="B13" s="113">
        <v>2767.931</v>
      </c>
      <c r="C13" s="114">
        <v>1514.83</v>
      </c>
      <c r="D13" s="114">
        <v>89.534999999999997</v>
      </c>
      <c r="E13" s="114">
        <v>1163.566</v>
      </c>
      <c r="F13" s="115">
        <v>808.30799999999999</v>
      </c>
      <c r="G13" s="126">
        <v>225.678</v>
      </c>
      <c r="H13" s="126">
        <v>129.322</v>
      </c>
      <c r="I13" s="115">
        <v>355.25799999999998</v>
      </c>
      <c r="J13" s="115"/>
      <c r="L13" s="24"/>
      <c r="M13" s="24"/>
      <c r="N13" s="24"/>
      <c r="O13" s="24"/>
      <c r="P13" s="24"/>
      <c r="Q13" s="24"/>
      <c r="R13" s="24"/>
      <c r="S13" s="24"/>
      <c r="T13" s="24"/>
      <c r="U13" s="24"/>
    </row>
    <row r="14" spans="1:21" x14ac:dyDescent="0.25">
      <c r="A14" s="112">
        <v>2017</v>
      </c>
      <c r="B14" s="113">
        <v>2811.5880000000002</v>
      </c>
      <c r="C14" s="114">
        <v>1645.5540000000001</v>
      </c>
      <c r="D14" s="114">
        <v>25.902000000000001</v>
      </c>
      <c r="E14" s="114">
        <v>1140.1320000000001</v>
      </c>
      <c r="F14" s="115">
        <v>770.96</v>
      </c>
      <c r="G14" s="126">
        <v>238.69300000000001</v>
      </c>
      <c r="H14" s="126">
        <v>130.47999999999999</v>
      </c>
      <c r="I14" s="115">
        <v>369.17200000000003</v>
      </c>
      <c r="J14" s="115"/>
    </row>
    <row r="15" spans="1:21" x14ac:dyDescent="0.25">
      <c r="A15" s="112">
        <v>2018</v>
      </c>
      <c r="B15" s="113">
        <v>3041.0819999999999</v>
      </c>
      <c r="C15" s="114">
        <v>1732.451</v>
      </c>
      <c r="D15" s="114">
        <v>22.920999999999999</v>
      </c>
      <c r="E15" s="114">
        <v>1285.711</v>
      </c>
      <c r="F15" s="115">
        <v>885.97199999999998</v>
      </c>
      <c r="G15" s="126">
        <v>177.92599999999999</v>
      </c>
      <c r="H15" s="126">
        <v>221.81299999999999</v>
      </c>
      <c r="I15" s="115">
        <v>399.73899999999998</v>
      </c>
      <c r="J15" s="115"/>
    </row>
    <row r="16" spans="1:21" x14ac:dyDescent="0.25">
      <c r="A16" s="112">
        <v>2019</v>
      </c>
      <c r="B16" s="113">
        <v>3122.7049999999999</v>
      </c>
      <c r="C16" s="114">
        <v>1735.1089999999999</v>
      </c>
      <c r="D16" s="114">
        <v>30.369</v>
      </c>
      <c r="E16" s="114">
        <v>1357.2270000000001</v>
      </c>
      <c r="F16" s="115">
        <v>915.67200000000003</v>
      </c>
      <c r="G16" s="126">
        <v>255.92699999999999</v>
      </c>
      <c r="H16" s="126">
        <v>185.62799999999999</v>
      </c>
      <c r="I16" s="115">
        <v>441.55500000000001</v>
      </c>
      <c r="J16" s="115"/>
      <c r="P16" s="103"/>
    </row>
    <row r="17" spans="1:12" x14ac:dyDescent="0.25">
      <c r="A17" s="112">
        <v>2020</v>
      </c>
      <c r="B17" s="113">
        <v>3376.7919999999999</v>
      </c>
      <c r="C17" s="114">
        <v>1931.9739999999999</v>
      </c>
      <c r="D17" s="114">
        <v>20.537999999999997</v>
      </c>
      <c r="E17" s="114">
        <v>1424.28</v>
      </c>
      <c r="F17" s="115">
        <v>980.09400000000005</v>
      </c>
      <c r="G17" s="126">
        <v>252.233</v>
      </c>
      <c r="H17" s="126">
        <v>191.953</v>
      </c>
      <c r="I17" s="115">
        <v>444.18600000000004</v>
      </c>
      <c r="J17" s="115"/>
    </row>
    <row r="18" spans="1:12" x14ac:dyDescent="0.25">
      <c r="A18" s="112">
        <v>2021</v>
      </c>
      <c r="B18" s="113">
        <v>3492.01</v>
      </c>
      <c r="C18" s="114">
        <v>2103.2240000000002</v>
      </c>
      <c r="D18" s="114">
        <v>20.587</v>
      </c>
      <c r="E18" s="114">
        <v>1368.1990000000001</v>
      </c>
      <c r="F18" s="115">
        <v>940.81200000000001</v>
      </c>
      <c r="G18" s="126">
        <v>194.905</v>
      </c>
      <c r="H18" s="126">
        <v>232.482</v>
      </c>
      <c r="I18" s="115">
        <v>427.387</v>
      </c>
      <c r="J18" s="115"/>
      <c r="K18" s="154"/>
    </row>
    <row r="19" spans="1:12" x14ac:dyDescent="0.25">
      <c r="A19" s="112">
        <v>2022</v>
      </c>
      <c r="B19" s="113">
        <v>2898.0430000000001</v>
      </c>
      <c r="C19" s="114">
        <v>1604.394</v>
      </c>
      <c r="D19" s="114">
        <v>27.606999999999999</v>
      </c>
      <c r="E19" s="114">
        <f>SUM(F19,I19,J19)</f>
        <v>1274.337</v>
      </c>
      <c r="F19" s="115">
        <v>837.69500000000005</v>
      </c>
      <c r="G19" s="126">
        <v>182.988</v>
      </c>
      <c r="H19" s="126">
        <v>245.35900000000001</v>
      </c>
      <c r="I19" s="115">
        <v>428.34699999999998</v>
      </c>
      <c r="J19" s="115">
        <v>8.2949999999999999</v>
      </c>
      <c r="K19" s="154"/>
    </row>
    <row r="20" spans="1:12" x14ac:dyDescent="0.25">
      <c r="A20" s="112">
        <v>2023</v>
      </c>
      <c r="B20" s="113">
        <v>2612.3020000000001</v>
      </c>
      <c r="C20" s="114">
        <v>1409.6959999999999</v>
      </c>
      <c r="D20" s="114">
        <f>12.634+20.215</f>
        <v>32.849000000000004</v>
      </c>
      <c r="E20" s="114">
        <f>SUM(F20,I20,J20)</f>
        <v>1174.1590000000001</v>
      </c>
      <c r="F20" s="115">
        <v>758.38</v>
      </c>
      <c r="G20" s="126">
        <v>171.072</v>
      </c>
      <c r="H20" s="126">
        <v>240.30500000000001</v>
      </c>
      <c r="I20" s="115">
        <v>411.37700000000001</v>
      </c>
      <c r="J20" s="115">
        <v>4.4020000000000001</v>
      </c>
      <c r="K20" s="154"/>
    </row>
    <row r="21" spans="1:12" x14ac:dyDescent="0.25">
      <c r="A21" s="112">
        <v>2024</v>
      </c>
      <c r="B21" s="113">
        <v>2570.2550000000001</v>
      </c>
      <c r="C21" s="114">
        <v>1307.2380000000001</v>
      </c>
      <c r="D21" s="114">
        <f>9.725+21.115</f>
        <v>30.839999999999996</v>
      </c>
      <c r="E21" s="114">
        <f>SUM(F21,I21,J21)</f>
        <v>1239.6509999999998</v>
      </c>
      <c r="F21" s="115">
        <v>772.18399999999997</v>
      </c>
      <c r="G21" s="126">
        <v>189.393</v>
      </c>
      <c r="H21" s="126">
        <v>270.60000000000002</v>
      </c>
      <c r="I21" s="115">
        <v>459.99299999999999</v>
      </c>
      <c r="J21" s="115">
        <v>7.4740000000000002</v>
      </c>
      <c r="K21" s="154"/>
    </row>
    <row r="22" spans="1:12" x14ac:dyDescent="0.25">
      <c r="A22" s="186"/>
      <c r="B22" s="187"/>
      <c r="C22" s="188"/>
      <c r="D22" s="188"/>
      <c r="E22" s="188"/>
      <c r="F22" s="189"/>
      <c r="G22" s="190"/>
      <c r="H22" s="190"/>
      <c r="I22" s="189"/>
      <c r="J22" s="189"/>
      <c r="K22" s="154"/>
    </row>
    <row r="23" spans="1:12" x14ac:dyDescent="0.25">
      <c r="B23" s="117"/>
      <c r="C23" s="118"/>
      <c r="D23" s="118"/>
      <c r="E23" s="118"/>
      <c r="F23" s="119"/>
      <c r="G23" s="119"/>
      <c r="H23" s="119"/>
      <c r="I23" s="119"/>
      <c r="J23" s="119"/>
    </row>
    <row r="24" spans="1:12" ht="20.25" thickBot="1" x14ac:dyDescent="0.35">
      <c r="A24" s="198" t="s">
        <v>30</v>
      </c>
      <c r="B24" s="198"/>
      <c r="C24" s="198"/>
      <c r="D24" s="198"/>
      <c r="E24" s="198"/>
      <c r="F24" s="198"/>
      <c r="G24" s="198"/>
      <c r="H24" s="198"/>
      <c r="I24" s="198"/>
      <c r="J24" s="199"/>
    </row>
    <row r="25" spans="1:12" s="73" customFormat="1" ht="31.5" customHeight="1" thickTop="1" x14ac:dyDescent="0.25">
      <c r="A25" s="161" t="s">
        <v>0</v>
      </c>
      <c r="B25" s="162"/>
      <c r="C25" s="163" t="s">
        <v>22</v>
      </c>
      <c r="D25" s="161" t="s">
        <v>23</v>
      </c>
      <c r="E25" s="161" t="s">
        <v>48</v>
      </c>
      <c r="F25" s="164" t="s">
        <v>25</v>
      </c>
      <c r="G25" s="164" t="s">
        <v>26</v>
      </c>
      <c r="H25" s="164" t="s">
        <v>27</v>
      </c>
      <c r="I25" s="164" t="s">
        <v>28</v>
      </c>
      <c r="J25" s="165" t="s">
        <v>49</v>
      </c>
      <c r="K25" s="146"/>
      <c r="L25" s="143"/>
    </row>
    <row r="26" spans="1:12" x14ac:dyDescent="0.25">
      <c r="A26" s="120">
        <v>2006</v>
      </c>
      <c r="B26" s="16"/>
      <c r="C26" s="121">
        <v>8.5505195739720339</v>
      </c>
      <c r="D26" s="122">
        <v>57.840222975096069</v>
      </c>
      <c r="E26" s="122">
        <v>33.609257450931906</v>
      </c>
      <c r="F26" s="122">
        <v>24.412919294599348</v>
      </c>
      <c r="G26" s="123">
        <v>7.5765996144010774</v>
      </c>
      <c r="H26" s="123">
        <v>1.6197385419314794</v>
      </c>
      <c r="I26" s="122">
        <v>9.1963381563325584</v>
      </c>
      <c r="J26" s="137"/>
      <c r="K26" s="147"/>
      <c r="L26" s="144"/>
    </row>
    <row r="27" spans="1:12" x14ac:dyDescent="0.25">
      <c r="A27" s="120">
        <v>2007</v>
      </c>
      <c r="B27" s="16"/>
      <c r="C27" s="121">
        <v>11.602224815863513</v>
      </c>
      <c r="D27" s="122">
        <v>52.760271529818858</v>
      </c>
      <c r="E27" s="122">
        <v>35.637503654317626</v>
      </c>
      <c r="F27" s="122">
        <v>24.245528274137747</v>
      </c>
      <c r="G27" s="123">
        <v>9.6451554776632413</v>
      </c>
      <c r="H27" s="123">
        <v>1.7468199025166375</v>
      </c>
      <c r="I27" s="122">
        <v>11.391975380179877</v>
      </c>
      <c r="J27" s="137"/>
      <c r="K27" s="147"/>
      <c r="L27" s="144"/>
    </row>
    <row r="28" spans="1:12" x14ac:dyDescent="0.25">
      <c r="A28" s="120">
        <v>2008</v>
      </c>
      <c r="B28" s="16"/>
      <c r="C28" s="121">
        <v>17.260078108433522</v>
      </c>
      <c r="D28" s="122">
        <v>50.794865838957627</v>
      </c>
      <c r="E28" s="122">
        <v>31.945056052608855</v>
      </c>
      <c r="F28" s="122">
        <v>23.843482576964188</v>
      </c>
      <c r="G28" s="127">
        <v>6.141168115199644</v>
      </c>
      <c r="H28" s="127">
        <v>1.9604053604450253</v>
      </c>
      <c r="I28" s="122">
        <v>8.1015734756446687</v>
      </c>
      <c r="J28" s="137"/>
      <c r="K28" s="147"/>
      <c r="L28" s="144"/>
    </row>
    <row r="29" spans="1:12" x14ac:dyDescent="0.25">
      <c r="A29" s="120">
        <v>2009</v>
      </c>
      <c r="B29" s="16"/>
      <c r="C29" s="121">
        <v>18.055453675712037</v>
      </c>
      <c r="D29" s="122">
        <v>46.051904615495069</v>
      </c>
      <c r="E29" s="122">
        <v>35.889793408486845</v>
      </c>
      <c r="F29" s="122">
        <v>23.998061595079392</v>
      </c>
      <c r="G29" s="127">
        <f>G6/B6*100</f>
        <v>9.4610001357819886</v>
      </c>
      <c r="H29" s="127">
        <f>H6/B6*100</f>
        <v>2.4394326497932837</v>
      </c>
      <c r="I29" s="122">
        <v>11.891731813407457</v>
      </c>
      <c r="J29" s="137"/>
      <c r="K29" s="147"/>
      <c r="L29" s="144"/>
    </row>
    <row r="30" spans="1:12" x14ac:dyDescent="0.25">
      <c r="A30" s="120">
        <v>2010</v>
      </c>
      <c r="B30" s="16"/>
      <c r="C30" s="121">
        <v>22.105258145277876</v>
      </c>
      <c r="D30" s="122">
        <v>45.267796236205619</v>
      </c>
      <c r="E30" s="122">
        <v>32.625636072361559</v>
      </c>
      <c r="F30" s="122">
        <v>19.458070117863123</v>
      </c>
      <c r="G30" s="127">
        <v>10.30255674997629</v>
      </c>
      <c r="H30" s="127">
        <v>2.8650092045221407</v>
      </c>
      <c r="I30" s="122">
        <v>13.16756595449843</v>
      </c>
      <c r="J30" s="137"/>
      <c r="K30" s="147"/>
      <c r="L30" s="144"/>
    </row>
    <row r="31" spans="1:12" x14ac:dyDescent="0.25">
      <c r="A31" s="120">
        <v>2011</v>
      </c>
      <c r="B31" s="16"/>
      <c r="C31" s="121">
        <v>24.93563810224347</v>
      </c>
      <c r="D31" s="122">
        <v>40.198602427362999</v>
      </c>
      <c r="E31" s="122">
        <v>34.828981243104081</v>
      </c>
      <c r="F31" s="122">
        <v>21.772710555351232</v>
      </c>
      <c r="G31" s="127">
        <v>9.6616035307098205</v>
      </c>
      <c r="H31" s="127">
        <v>3.3933063626333206</v>
      </c>
      <c r="I31" s="122">
        <v>13.05627068775285</v>
      </c>
      <c r="J31" s="137"/>
      <c r="K31" s="147"/>
      <c r="L31" s="144"/>
    </row>
    <row r="32" spans="1:12" x14ac:dyDescent="0.25">
      <c r="A32" s="120">
        <v>2012</v>
      </c>
      <c r="B32" s="16"/>
      <c r="C32" s="124">
        <v>33.776220328366989</v>
      </c>
      <c r="D32" s="123">
        <v>32.894183729929019</v>
      </c>
      <c r="E32" s="122">
        <v>33.329595941704</v>
      </c>
      <c r="F32" s="122">
        <v>21.515725349193509</v>
      </c>
      <c r="G32" s="123">
        <v>9.4591027703567629</v>
      </c>
      <c r="H32" s="123">
        <v>2.3547356830204946</v>
      </c>
      <c r="I32" s="123">
        <v>11.813870592510488</v>
      </c>
      <c r="J32" s="138"/>
      <c r="K32" s="147"/>
      <c r="L32" s="145"/>
    </row>
    <row r="33" spans="1:12" x14ac:dyDescent="0.25">
      <c r="A33" s="120">
        <v>2013</v>
      </c>
      <c r="B33" s="16"/>
      <c r="C33" s="124">
        <v>42.393736017897091</v>
      </c>
      <c r="D33" s="123">
        <v>25.055928411633111</v>
      </c>
      <c r="E33" s="122">
        <v>32.513049962714391</v>
      </c>
      <c r="F33" s="122">
        <v>19.015659955257274</v>
      </c>
      <c r="G33" s="127">
        <v>10.328113348247577</v>
      </c>
      <c r="H33" s="127">
        <v>3.1692766592095452</v>
      </c>
      <c r="I33" s="123">
        <v>13.497390007457122</v>
      </c>
      <c r="J33" s="138"/>
      <c r="K33" s="147"/>
      <c r="L33" s="145"/>
    </row>
    <row r="34" spans="1:12" x14ac:dyDescent="0.25">
      <c r="A34" s="120">
        <v>2014</v>
      </c>
      <c r="B34" s="16"/>
      <c r="C34" s="124">
        <v>50.033480627815955</v>
      </c>
      <c r="D34" s="123">
        <v>17.405097344782781</v>
      </c>
      <c r="E34" s="122">
        <v>32.561422027401257</v>
      </c>
      <c r="F34" s="122">
        <v>18.036191018674245</v>
      </c>
      <c r="G34" s="127">
        <v>10.371161562946433</v>
      </c>
      <c r="H34" s="127">
        <v>4.1540694457805856</v>
      </c>
      <c r="I34" s="123">
        <v>14.525231008727019</v>
      </c>
      <c r="J34" s="138"/>
      <c r="K34" s="147"/>
      <c r="L34" s="145"/>
    </row>
    <row r="35" spans="1:12" x14ac:dyDescent="0.25">
      <c r="A35" s="125" t="s">
        <v>29</v>
      </c>
      <c r="B35" s="16"/>
      <c r="C35" s="124">
        <v>47.919862103218072</v>
      </c>
      <c r="D35" s="123">
        <v>11.494879997662766</v>
      </c>
      <c r="E35" s="123">
        <v>40.585257899119149</v>
      </c>
      <c r="F35" s="122">
        <v>28.131016550535371</v>
      </c>
      <c r="G35" s="127">
        <f>G12/B12*100</f>
        <v>7.8303168412288002</v>
      </c>
      <c r="H35" s="127">
        <f>H12/B12*100</f>
        <v>4.6227558905590369</v>
      </c>
      <c r="I35" s="123">
        <v>12.45424134858378</v>
      </c>
      <c r="J35" s="138"/>
      <c r="K35" s="147"/>
      <c r="L35" s="145"/>
    </row>
    <row r="36" spans="1:12" x14ac:dyDescent="0.25">
      <c r="A36" s="120">
        <v>2016</v>
      </c>
      <c r="B36" s="16"/>
      <c r="C36" s="124">
        <v>54.727881583753344</v>
      </c>
      <c r="D36" s="123">
        <v>3.2347265881989107</v>
      </c>
      <c r="E36" s="123">
        <v>42.037391828047738</v>
      </c>
      <c r="F36" s="122">
        <v>29.202606567866034</v>
      </c>
      <c r="G36" s="127">
        <f>G13/B13*100</f>
        <v>8.1533101800586785</v>
      </c>
      <c r="H36" s="127">
        <f>H13/B13*100</f>
        <v>4.6721540385219136</v>
      </c>
      <c r="I36" s="123">
        <v>12.834785260181702</v>
      </c>
      <c r="J36" s="138"/>
      <c r="K36" s="147"/>
      <c r="L36" s="145"/>
    </row>
    <row r="37" spans="1:12" x14ac:dyDescent="0.25">
      <c r="A37" s="120">
        <v>2017</v>
      </c>
      <c r="B37" s="16"/>
      <c r="C37" s="124">
        <v>58.527565205143851</v>
      </c>
      <c r="D37" s="123">
        <v>0.92125873349864906</v>
      </c>
      <c r="E37" s="123">
        <v>40.551176061357495</v>
      </c>
      <c r="F37" s="122">
        <v>27.420802763420525</v>
      </c>
      <c r="G37" s="127">
        <v>8.4896151214189288</v>
      </c>
      <c r="H37" s="127">
        <v>4.6407937436068147</v>
      </c>
      <c r="I37" s="123">
        <v>13.130373297936968</v>
      </c>
      <c r="J37" s="138"/>
      <c r="K37" s="147"/>
      <c r="L37" s="145"/>
    </row>
    <row r="38" spans="1:12" x14ac:dyDescent="0.25">
      <c r="A38" s="120">
        <v>2018</v>
      </c>
      <c r="B38" s="16"/>
      <c r="C38" s="124">
        <v>56.968243539634912</v>
      </c>
      <c r="D38" s="123">
        <v>0.75371200118905046</v>
      </c>
      <c r="E38" s="123">
        <v>42.278077342209123</v>
      </c>
      <c r="F38" s="122">
        <v>29.133446582499257</v>
      </c>
      <c r="G38" s="127">
        <v>5.8507465434999784</v>
      </c>
      <c r="H38" s="127">
        <v>7.2938842162098876</v>
      </c>
      <c r="I38" s="123">
        <v>13.144630759709866</v>
      </c>
      <c r="J38" s="138"/>
      <c r="K38" s="147"/>
      <c r="L38" s="145"/>
    </row>
    <row r="39" spans="1:12" x14ac:dyDescent="0.25">
      <c r="A39" s="120">
        <v>2019</v>
      </c>
      <c r="B39" s="16"/>
      <c r="C39" s="124">
        <v>55.564294417820449</v>
      </c>
      <c r="D39" s="123">
        <v>0.97252222031860203</v>
      </c>
      <c r="E39" s="123">
        <v>43.463183361860949</v>
      </c>
      <c r="F39" s="122">
        <v>29.323038839723896</v>
      </c>
      <c r="G39" s="127">
        <v>8.1956829095287578</v>
      </c>
      <c r="H39" s="127">
        <v>5.9444616126082988</v>
      </c>
      <c r="I39" s="123">
        <v>14.140144522137058</v>
      </c>
      <c r="J39" s="138"/>
      <c r="K39" s="147"/>
      <c r="L39" s="145"/>
    </row>
    <row r="40" spans="1:12" x14ac:dyDescent="0.25">
      <c r="A40" s="97">
        <v>2020</v>
      </c>
      <c r="B40" s="16"/>
      <c r="C40" s="99">
        <v>57.213295932944639</v>
      </c>
      <c r="D40" s="96">
        <v>0.60821039613929428</v>
      </c>
      <c r="E40" s="96">
        <v>42.178493670916069</v>
      </c>
      <c r="F40" s="95">
        <v>29.024411334781654</v>
      </c>
      <c r="G40" s="128">
        <v>7.4696042871459065</v>
      </c>
      <c r="H40" s="128">
        <v>5.6844780489885078</v>
      </c>
      <c r="I40" s="95">
        <v>13.154082336134415</v>
      </c>
      <c r="J40" s="139"/>
      <c r="K40" s="147"/>
      <c r="L40" s="144"/>
    </row>
    <row r="41" spans="1:12" x14ac:dyDescent="0.25">
      <c r="A41" s="97">
        <v>2021</v>
      </c>
      <c r="B41" s="16"/>
      <c r="C41" s="99">
        <v>60.229609880842276</v>
      </c>
      <c r="D41" s="96">
        <v>0.58954584895232254</v>
      </c>
      <c r="E41" s="96">
        <f>E18/B18*100</f>
        <v>39.180844270205412</v>
      </c>
      <c r="F41" s="95">
        <v>26.941847245569168</v>
      </c>
      <c r="G41" s="128">
        <v>5.5814559523025418</v>
      </c>
      <c r="H41" s="128">
        <v>6.6575410723336992</v>
      </c>
      <c r="I41" s="95">
        <v>12.238997024636241</v>
      </c>
      <c r="J41" s="139"/>
      <c r="K41" s="147"/>
      <c r="L41" s="144"/>
    </row>
    <row r="42" spans="1:12" x14ac:dyDescent="0.25">
      <c r="A42" s="105">
        <v>2022</v>
      </c>
      <c r="B42" s="104"/>
      <c r="C42" s="106">
        <v>55.361290360425997</v>
      </c>
      <c r="D42" s="107">
        <v>0.95260836364401758</v>
      </c>
      <c r="E42" s="107">
        <f>E19/B19*100</f>
        <v>43.972328912994044</v>
      </c>
      <c r="F42" s="107">
        <v>28.905540739043602</v>
      </c>
      <c r="G42" s="129">
        <v>6.314192025446137</v>
      </c>
      <c r="H42" s="129">
        <v>8.4663685114403062</v>
      </c>
      <c r="I42" s="107">
        <v>14.780560536886442</v>
      </c>
      <c r="J42" s="140">
        <v>0.28622763706404603</v>
      </c>
      <c r="K42" s="147"/>
      <c r="L42" s="144"/>
    </row>
    <row r="43" spans="1:12" x14ac:dyDescent="0.25">
      <c r="A43" s="93">
        <v>2023</v>
      </c>
      <c r="B43" s="16"/>
      <c r="C43" s="96">
        <f>C20/B20*100</f>
        <v>53.963745386253194</v>
      </c>
      <c r="D43" s="96">
        <f>D20/B20*100</f>
        <v>1.2574732936697213</v>
      </c>
      <c r="E43" s="95">
        <f>E20/B20*100</f>
        <v>44.947291699045515</v>
      </c>
      <c r="F43" s="95">
        <f>F20/B20*100</f>
        <v>29.031099773303392</v>
      </c>
      <c r="G43" s="128">
        <f>G20/B20*100</f>
        <v>6.5487068493612144</v>
      </c>
      <c r="H43" s="128">
        <f>H20/B20*100</f>
        <v>9.1989746974124742</v>
      </c>
      <c r="I43" s="95">
        <f>I20/B20*100</f>
        <v>15.747681546773688</v>
      </c>
      <c r="J43" s="141">
        <f>J20/B20*100</f>
        <v>0.16851037896843474</v>
      </c>
      <c r="K43" s="147"/>
    </row>
    <row r="44" spans="1:12" x14ac:dyDescent="0.25">
      <c r="A44" s="131">
        <v>2024</v>
      </c>
      <c r="B44" s="16"/>
      <c r="C44" s="96">
        <f>C21/B21*100</f>
        <v>50.860245384212853</v>
      </c>
      <c r="D44" s="96">
        <f>D21/B21*100</f>
        <v>1.1998809456649242</v>
      </c>
      <c r="E44" s="95">
        <f>E21/B21*100</f>
        <v>48.23066193821235</v>
      </c>
      <c r="F44" s="95">
        <f>F21/B21*100</f>
        <v>30.043089109835403</v>
      </c>
      <c r="G44" s="128">
        <f>G21/B21*100</f>
        <v>7.36864630163155</v>
      </c>
      <c r="H44" s="128">
        <f>H21/B21*100</f>
        <v>10.52813825865527</v>
      </c>
      <c r="I44" s="95">
        <f>I21/B21*100</f>
        <v>17.896784560286818</v>
      </c>
      <c r="J44" s="141">
        <f>J21/B21*100</f>
        <v>0.29078826809013109</v>
      </c>
      <c r="K44" s="147"/>
    </row>
    <row r="45" spans="1:12" ht="24" x14ac:dyDescent="0.25">
      <c r="A45" s="94" t="s">
        <v>31</v>
      </c>
      <c r="B45" s="16"/>
      <c r="C45" s="96"/>
      <c r="D45" s="96"/>
      <c r="E45" s="110">
        <v>55</v>
      </c>
      <c r="F45" s="96"/>
      <c r="G45" s="96"/>
      <c r="H45" s="96"/>
      <c r="I45" s="96"/>
      <c r="J45" s="142"/>
      <c r="K45" s="148"/>
    </row>
    <row r="46" spans="1:12" ht="24" x14ac:dyDescent="0.25">
      <c r="A46" s="94" t="s">
        <v>32</v>
      </c>
      <c r="B46" s="16"/>
      <c r="C46" s="98"/>
      <c r="D46" s="96"/>
      <c r="E46" s="110">
        <v>60</v>
      </c>
      <c r="F46" s="96"/>
      <c r="G46" s="96"/>
      <c r="H46" s="96"/>
      <c r="I46" s="96"/>
      <c r="J46" s="142"/>
      <c r="K46" s="148"/>
    </row>
    <row r="47" spans="1:12" ht="24" x14ac:dyDescent="0.25">
      <c r="A47" s="94" t="s">
        <v>33</v>
      </c>
      <c r="B47" s="16"/>
      <c r="C47" s="99"/>
      <c r="D47" s="95"/>
      <c r="E47" s="111">
        <v>65</v>
      </c>
      <c r="F47" s="95"/>
      <c r="G47" s="95"/>
      <c r="H47" s="95"/>
      <c r="I47" s="95"/>
      <c r="J47" s="139"/>
      <c r="K47" s="149"/>
    </row>
    <row r="48" spans="1:12" x14ac:dyDescent="0.25">
      <c r="A48" s="132" t="s">
        <v>51</v>
      </c>
      <c r="B48" s="133"/>
    </row>
    <row r="49" spans="1:2" x14ac:dyDescent="0.25">
      <c r="A49" s="184" t="s">
        <v>50</v>
      </c>
      <c r="B49" s="185"/>
    </row>
    <row r="50" spans="1:2" x14ac:dyDescent="0.25">
      <c r="A50" s="58"/>
    </row>
    <row r="51" spans="1:2" x14ac:dyDescent="0.25">
      <c r="A51" s="36" t="s">
        <v>2</v>
      </c>
    </row>
    <row r="52" spans="1:2" x14ac:dyDescent="0.25">
      <c r="A52" s="36" t="s">
        <v>3</v>
      </c>
    </row>
    <row r="53" spans="1:2" x14ac:dyDescent="0.25">
      <c r="A53" s="36" t="s">
        <v>42</v>
      </c>
    </row>
    <row r="54" spans="1:2" x14ac:dyDescent="0.25">
      <c r="A54" s="36" t="s">
        <v>4</v>
      </c>
      <c r="B54" s="109" t="s">
        <v>5</v>
      </c>
    </row>
    <row r="56" spans="1:2" x14ac:dyDescent="0.25">
      <c r="A56" s="134" t="s">
        <v>6</v>
      </c>
    </row>
  </sheetData>
  <mergeCells count="2">
    <mergeCell ref="A1:J1"/>
    <mergeCell ref="A24:J24"/>
  </mergeCells>
  <hyperlinks>
    <hyperlink ref="B54" r:id="rId1" xr:uid="{3EE4DC14-7DA5-4FDA-8255-82F03DA77327}"/>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65D6-5B3C-4BA6-8495-2785535D23E4}">
  <dimension ref="A1:X77"/>
  <sheetViews>
    <sheetView workbookViewId="0">
      <selection activeCell="E11" sqref="E11"/>
    </sheetView>
  </sheetViews>
  <sheetFormatPr defaultColWidth="9.140625" defaultRowHeight="15" x14ac:dyDescent="0.25"/>
  <cols>
    <col min="1" max="1" width="10.85546875" customWidth="1"/>
    <col min="2" max="2" width="18.28515625" customWidth="1"/>
    <col min="3" max="3" width="18.85546875" customWidth="1"/>
    <col min="4" max="4" width="15.28515625" customWidth="1"/>
    <col min="5" max="5" width="14.5703125" customWidth="1"/>
    <col min="20" max="20" width="12" bestFit="1" customWidth="1"/>
    <col min="21" max="21" width="17.85546875" bestFit="1" customWidth="1"/>
  </cols>
  <sheetData>
    <row r="1" spans="1:21" ht="20.25" thickBot="1" x14ac:dyDescent="0.35">
      <c r="A1" s="89" t="s">
        <v>53</v>
      </c>
      <c r="B1" s="89"/>
      <c r="C1" s="89"/>
      <c r="D1" s="89"/>
      <c r="E1" s="89"/>
      <c r="F1" s="89"/>
      <c r="G1" s="89"/>
      <c r="H1" s="89"/>
      <c r="I1" s="89"/>
      <c r="J1" s="89"/>
      <c r="K1" s="89"/>
      <c r="L1" s="89"/>
      <c r="M1" s="89"/>
      <c r="N1" s="89"/>
      <c r="O1" s="84"/>
      <c r="P1" s="84"/>
      <c r="Q1" s="84"/>
    </row>
    <row r="2" spans="1:21" ht="52.5" thickTop="1" x14ac:dyDescent="0.25">
      <c r="A2" s="168" t="s">
        <v>0</v>
      </c>
      <c r="B2" s="166" t="s">
        <v>34</v>
      </c>
      <c r="C2" s="167" t="s">
        <v>35</v>
      </c>
      <c r="D2" s="167" t="s">
        <v>36</v>
      </c>
      <c r="E2" s="167" t="s">
        <v>37</v>
      </c>
      <c r="F2" s="34"/>
      <c r="G2" s="75"/>
      <c r="H2" s="75"/>
      <c r="I2" s="75"/>
      <c r="J2" s="75"/>
      <c r="K2" s="75"/>
      <c r="L2" s="75"/>
      <c r="M2" s="24"/>
      <c r="N2" s="24"/>
    </row>
    <row r="3" spans="1:21" x14ac:dyDescent="0.25">
      <c r="A3" s="87">
        <v>2010</v>
      </c>
      <c r="B3" s="88">
        <v>212</v>
      </c>
      <c r="C3" s="88">
        <v>178</v>
      </c>
      <c r="D3" s="88">
        <v>103</v>
      </c>
      <c r="E3" s="88">
        <v>121</v>
      </c>
      <c r="F3" s="34"/>
      <c r="G3" s="75"/>
      <c r="H3" s="75"/>
      <c r="I3" s="75"/>
      <c r="J3" s="75"/>
      <c r="K3" s="75"/>
      <c r="L3" s="75"/>
      <c r="M3" s="24"/>
      <c r="N3" s="24"/>
    </row>
    <row r="4" spans="1:21" x14ac:dyDescent="0.25">
      <c r="A4" s="87">
        <v>2011</v>
      </c>
      <c r="B4" s="88">
        <v>203</v>
      </c>
      <c r="C4" s="88">
        <v>167</v>
      </c>
      <c r="D4" s="88">
        <v>126</v>
      </c>
      <c r="E4" s="88">
        <v>126</v>
      </c>
      <c r="F4" s="34"/>
      <c r="G4" s="75"/>
      <c r="H4" s="75"/>
      <c r="I4" s="75"/>
      <c r="J4" s="75"/>
      <c r="K4" s="75"/>
      <c r="L4" s="75"/>
      <c r="M4" s="24"/>
      <c r="N4" s="24"/>
    </row>
    <row r="5" spans="1:21" x14ac:dyDescent="0.25">
      <c r="A5" s="87">
        <v>2012</v>
      </c>
      <c r="B5" s="88">
        <v>166</v>
      </c>
      <c r="C5" s="88">
        <v>153</v>
      </c>
      <c r="D5" s="88">
        <v>171</v>
      </c>
      <c r="E5" s="88">
        <v>122</v>
      </c>
      <c r="F5" s="34"/>
      <c r="G5" s="75"/>
      <c r="H5" s="75"/>
      <c r="I5" s="75"/>
      <c r="J5" s="75"/>
      <c r="K5" s="75"/>
      <c r="L5" s="75"/>
      <c r="M5" s="24"/>
      <c r="N5" s="24"/>
    </row>
    <row r="6" spans="1:21" x14ac:dyDescent="0.25">
      <c r="A6" s="87">
        <v>2013</v>
      </c>
      <c r="B6" s="88">
        <v>124</v>
      </c>
      <c r="C6" s="88">
        <v>142</v>
      </c>
      <c r="D6" s="88">
        <v>209</v>
      </c>
      <c r="E6" s="88">
        <v>125</v>
      </c>
      <c r="F6" s="34"/>
      <c r="G6" s="75"/>
      <c r="H6" s="75"/>
      <c r="I6" s="75"/>
      <c r="J6" s="75"/>
      <c r="K6" s="75"/>
      <c r="L6" s="75"/>
      <c r="M6" s="24"/>
      <c r="N6" s="24"/>
      <c r="T6" s="154"/>
    </row>
    <row r="7" spans="1:21" x14ac:dyDescent="0.25">
      <c r="A7" s="87">
        <v>2014</v>
      </c>
      <c r="B7" s="88">
        <v>84</v>
      </c>
      <c r="C7" s="88">
        <v>134</v>
      </c>
      <c r="D7" s="88">
        <v>241</v>
      </c>
      <c r="E7" s="88">
        <v>128</v>
      </c>
      <c r="F7" s="34"/>
      <c r="G7" s="75"/>
      <c r="H7" s="75"/>
      <c r="I7" s="75"/>
      <c r="J7" s="75"/>
      <c r="K7" s="75"/>
      <c r="L7" s="75"/>
      <c r="M7" s="24"/>
      <c r="N7" s="24"/>
    </row>
    <row r="8" spans="1:21" x14ac:dyDescent="0.25">
      <c r="A8" s="87">
        <v>2015</v>
      </c>
      <c r="B8" s="88">
        <v>57</v>
      </c>
      <c r="C8" s="88">
        <v>127</v>
      </c>
      <c r="D8" s="88">
        <v>239</v>
      </c>
      <c r="E8" s="88">
        <v>129</v>
      </c>
      <c r="F8" s="34"/>
      <c r="G8" s="75"/>
      <c r="H8" s="75"/>
      <c r="I8" s="75"/>
      <c r="J8" s="75"/>
      <c r="K8" s="75"/>
      <c r="L8" s="75"/>
      <c r="M8" s="24"/>
      <c r="N8" s="24"/>
    </row>
    <row r="9" spans="1:21" x14ac:dyDescent="0.25">
      <c r="A9" s="87">
        <v>2016</v>
      </c>
      <c r="B9" s="88">
        <v>16</v>
      </c>
      <c r="C9" s="88">
        <v>128</v>
      </c>
      <c r="D9" s="88">
        <v>276</v>
      </c>
      <c r="E9" s="88">
        <v>130</v>
      </c>
      <c r="F9" s="34"/>
      <c r="G9" s="75"/>
      <c r="H9" s="75"/>
      <c r="I9" s="75"/>
      <c r="J9" s="75"/>
      <c r="K9" s="75"/>
      <c r="L9" s="75"/>
      <c r="M9" s="24"/>
      <c r="N9" s="24"/>
    </row>
    <row r="10" spans="1:21" x14ac:dyDescent="0.25">
      <c r="A10" s="87">
        <v>2017</v>
      </c>
      <c r="B10" s="88">
        <v>5</v>
      </c>
      <c r="C10" s="88">
        <v>127</v>
      </c>
      <c r="D10" s="88">
        <v>299</v>
      </c>
      <c r="E10" s="88">
        <v>132</v>
      </c>
      <c r="F10" s="34"/>
      <c r="G10" s="75"/>
      <c r="H10" s="75"/>
      <c r="I10" s="75"/>
      <c r="J10" s="75"/>
      <c r="K10" s="75"/>
      <c r="L10" s="75"/>
      <c r="M10" s="24"/>
      <c r="N10" s="24"/>
      <c r="S10" s="154"/>
      <c r="T10" s="154"/>
    </row>
    <row r="11" spans="1:21" x14ac:dyDescent="0.25">
      <c r="A11" s="87">
        <v>2018</v>
      </c>
      <c r="B11" s="88">
        <v>4</v>
      </c>
      <c r="C11" s="88">
        <v>125</v>
      </c>
      <c r="D11" s="88">
        <v>314</v>
      </c>
      <c r="E11" s="88">
        <v>131</v>
      </c>
      <c r="F11" s="34"/>
      <c r="G11" s="75"/>
      <c r="H11" s="75"/>
      <c r="I11" s="75"/>
      <c r="J11" s="75"/>
      <c r="K11" s="75"/>
      <c r="L11" s="75"/>
      <c r="M11" s="24"/>
      <c r="N11" s="24"/>
      <c r="S11" s="154"/>
      <c r="U11" s="192"/>
    </row>
    <row r="12" spans="1:21" x14ac:dyDescent="0.25">
      <c r="A12" s="87">
        <v>2019</v>
      </c>
      <c r="B12" s="88">
        <v>5</v>
      </c>
      <c r="C12" s="88">
        <v>124</v>
      </c>
      <c r="D12" s="88">
        <v>314</v>
      </c>
      <c r="E12" s="88">
        <v>131</v>
      </c>
      <c r="F12" s="34"/>
      <c r="G12" s="75"/>
      <c r="H12" s="75"/>
      <c r="I12" s="75"/>
      <c r="J12" s="75"/>
      <c r="K12" s="75"/>
      <c r="L12" s="75"/>
      <c r="M12" s="24"/>
      <c r="N12" s="24"/>
      <c r="T12" s="191"/>
    </row>
    <row r="13" spans="1:21" x14ac:dyDescent="0.25">
      <c r="A13" s="87">
        <v>2020</v>
      </c>
      <c r="B13" s="88">
        <v>3.2556331615584462</v>
      </c>
      <c r="C13" s="88">
        <v>122</v>
      </c>
      <c r="D13" s="88">
        <v>349.57867054297117</v>
      </c>
      <c r="E13" s="88">
        <v>138</v>
      </c>
      <c r="F13" s="34"/>
      <c r="G13" s="76"/>
      <c r="H13" s="77"/>
      <c r="I13" s="75"/>
      <c r="J13" s="75"/>
      <c r="K13" s="75"/>
      <c r="L13" s="75"/>
      <c r="M13" s="24"/>
      <c r="N13" s="34"/>
    </row>
    <row r="14" spans="1:21" x14ac:dyDescent="0.25">
      <c r="A14" s="87">
        <v>2021</v>
      </c>
      <c r="B14" s="88">
        <v>2.6132606712650013</v>
      </c>
      <c r="C14" s="88">
        <v>117</v>
      </c>
      <c r="D14" s="88">
        <v>380.17670825762616</v>
      </c>
      <c r="E14" s="88">
        <v>138</v>
      </c>
      <c r="F14" s="34"/>
      <c r="G14" s="76"/>
      <c r="H14" s="77"/>
      <c r="I14" s="75"/>
      <c r="J14" s="75"/>
      <c r="K14" s="75"/>
      <c r="L14" s="75"/>
      <c r="M14" s="24"/>
      <c r="N14" s="34"/>
    </row>
    <row r="15" spans="1:21" x14ac:dyDescent="0.25">
      <c r="A15" s="87">
        <v>2022</v>
      </c>
      <c r="B15" s="88">
        <v>1.9158981806156394</v>
      </c>
      <c r="C15" s="88">
        <v>117</v>
      </c>
      <c r="D15" s="88">
        <v>291.40002552134536</v>
      </c>
      <c r="E15" s="88">
        <v>131</v>
      </c>
      <c r="F15" s="34"/>
      <c r="G15" s="76"/>
      <c r="H15" s="77"/>
      <c r="I15" s="75"/>
      <c r="J15" s="75"/>
      <c r="K15" s="75"/>
      <c r="L15" s="75"/>
      <c r="M15" s="24"/>
      <c r="N15" s="34"/>
      <c r="U15" s="154"/>
    </row>
    <row r="16" spans="1:21" x14ac:dyDescent="0.25">
      <c r="A16" s="87">
        <v>2023</v>
      </c>
      <c r="B16" s="88">
        <v>2.3704288354561891</v>
      </c>
      <c r="C16" s="88">
        <v>115</v>
      </c>
      <c r="D16" s="88">
        <v>255.16577796233341</v>
      </c>
      <c r="E16" s="88">
        <v>129</v>
      </c>
      <c r="F16" s="34"/>
      <c r="G16" s="76"/>
      <c r="H16" s="77"/>
      <c r="I16" s="75"/>
      <c r="J16" s="75"/>
      <c r="K16" s="75"/>
      <c r="L16" s="75"/>
      <c r="M16" s="24"/>
      <c r="N16" s="34"/>
    </row>
    <row r="17" spans="1:24" x14ac:dyDescent="0.25">
      <c r="A17" s="87">
        <v>2024</v>
      </c>
      <c r="B17" s="88">
        <v>1.7255234279949276</v>
      </c>
      <c r="C17" s="88"/>
      <c r="D17" s="88">
        <v>231.08734465873536</v>
      </c>
      <c r="E17" s="88"/>
      <c r="F17" s="34"/>
      <c r="G17" s="76"/>
      <c r="H17" s="77"/>
      <c r="I17" s="75"/>
      <c r="J17" s="75"/>
      <c r="K17" s="75"/>
      <c r="L17" s="75"/>
      <c r="M17" s="24"/>
      <c r="N17" s="34"/>
    </row>
    <row r="18" spans="1:24" x14ac:dyDescent="0.25">
      <c r="A18" s="194" t="s">
        <v>55</v>
      </c>
      <c r="B18" s="193"/>
      <c r="C18" s="193"/>
      <c r="D18" s="193"/>
      <c r="E18" s="193"/>
      <c r="F18" s="34"/>
      <c r="G18" s="76"/>
      <c r="H18" s="77"/>
      <c r="I18" s="75"/>
      <c r="J18" s="75"/>
      <c r="K18" s="75"/>
      <c r="L18" s="75"/>
      <c r="M18" s="24"/>
      <c r="N18" s="34"/>
    </row>
    <row r="19" spans="1:24" x14ac:dyDescent="0.25">
      <c r="A19" s="32"/>
      <c r="B19" s="86"/>
      <c r="C19" s="86"/>
      <c r="D19" s="86"/>
      <c r="E19" s="86"/>
      <c r="F19" s="82"/>
      <c r="G19" s="78"/>
      <c r="H19" s="77"/>
      <c r="I19" s="75"/>
      <c r="J19" s="75"/>
      <c r="K19" s="75"/>
      <c r="L19" s="75"/>
      <c r="M19" s="24"/>
      <c r="N19" s="24"/>
      <c r="S19" s="154"/>
    </row>
    <row r="20" spans="1:24" x14ac:dyDescent="0.25">
      <c r="A20" s="134" t="s">
        <v>2</v>
      </c>
      <c r="B20" s="152"/>
      <c r="C20" s="79"/>
      <c r="D20" s="79"/>
      <c r="E20" s="79"/>
      <c r="F20" s="79"/>
      <c r="G20" s="79"/>
      <c r="H20" s="79"/>
      <c r="I20" s="79"/>
      <c r="J20" s="79"/>
      <c r="K20" s="79"/>
      <c r="L20" s="79"/>
      <c r="M20" s="24"/>
      <c r="N20" s="24"/>
    </row>
    <row r="21" spans="1:24" x14ac:dyDescent="0.25">
      <c r="A21" s="36" t="s">
        <v>3</v>
      </c>
      <c r="F21" s="75"/>
      <c r="H21" s="75"/>
      <c r="I21" s="75"/>
      <c r="J21" s="75"/>
      <c r="K21" s="75"/>
      <c r="L21" s="75"/>
      <c r="M21" s="24"/>
      <c r="N21" s="24"/>
    </row>
    <row r="22" spans="1:24" x14ac:dyDescent="0.25">
      <c r="A22" s="36" t="s">
        <v>54</v>
      </c>
      <c r="F22" s="75"/>
      <c r="H22" s="75"/>
      <c r="I22" s="75"/>
      <c r="J22" s="75"/>
      <c r="K22" s="75"/>
      <c r="L22" s="75"/>
      <c r="M22" s="24"/>
      <c r="N22" s="24"/>
    </row>
    <row r="23" spans="1:24" ht="18.75" x14ac:dyDescent="0.35">
      <c r="A23" s="36" t="s">
        <v>4</v>
      </c>
      <c r="B23" s="109" t="s">
        <v>5</v>
      </c>
      <c r="F23" s="75"/>
      <c r="H23" s="75"/>
      <c r="I23" s="75"/>
      <c r="J23" s="75"/>
      <c r="K23" s="75"/>
      <c r="L23" s="75"/>
      <c r="M23" s="24"/>
      <c r="N23" s="24"/>
      <c r="S23" s="154"/>
      <c r="T23" s="188"/>
      <c r="U23" s="181"/>
    </row>
    <row r="24" spans="1:24" x14ac:dyDescent="0.25">
      <c r="A24" s="134"/>
      <c r="B24" s="75"/>
      <c r="C24" s="75"/>
      <c r="D24" s="75"/>
      <c r="E24" s="75"/>
      <c r="F24" s="75"/>
      <c r="G24" s="75"/>
      <c r="H24" s="75"/>
      <c r="I24" s="75"/>
      <c r="J24" s="75"/>
      <c r="K24" s="75"/>
      <c r="L24" s="75"/>
      <c r="M24" s="24"/>
      <c r="N24" s="24"/>
    </row>
    <row r="25" spans="1:24" x14ac:dyDescent="0.25">
      <c r="A25" s="134" t="s">
        <v>39</v>
      </c>
      <c r="B25" s="75"/>
      <c r="C25" s="75"/>
      <c r="D25" s="75"/>
      <c r="E25" s="75"/>
      <c r="F25" s="75"/>
      <c r="G25" s="75"/>
      <c r="H25" s="75"/>
      <c r="I25" s="75"/>
      <c r="J25" s="75"/>
      <c r="K25" s="75"/>
      <c r="L25" s="75"/>
      <c r="M25" s="24"/>
      <c r="N25" s="24"/>
    </row>
    <row r="26" spans="1:24" x14ac:dyDescent="0.25">
      <c r="A26" s="134" t="s">
        <v>18</v>
      </c>
      <c r="B26" s="153" t="s">
        <v>38</v>
      </c>
      <c r="C26" s="75"/>
      <c r="D26" s="75"/>
      <c r="E26" s="75"/>
      <c r="F26" s="75"/>
      <c r="G26" s="75"/>
      <c r="H26" s="75"/>
      <c r="I26" s="75"/>
      <c r="J26" s="75"/>
      <c r="K26" s="75"/>
      <c r="L26" s="75"/>
      <c r="M26" s="24"/>
      <c r="N26" s="24"/>
      <c r="O26" s="34"/>
      <c r="S26" s="154"/>
      <c r="T26" s="154"/>
    </row>
    <row r="27" spans="1:24" x14ac:dyDescent="0.25">
      <c r="A27" s="83"/>
      <c r="B27" s="75"/>
      <c r="C27" s="75"/>
      <c r="D27" s="75"/>
      <c r="E27" s="75"/>
      <c r="F27" s="75"/>
      <c r="G27" s="75"/>
      <c r="H27" s="75"/>
      <c r="I27" s="75"/>
      <c r="J27" s="75"/>
      <c r="K27" s="75"/>
      <c r="L27" s="75"/>
      <c r="M27" s="24"/>
      <c r="N27" s="24"/>
      <c r="O27" s="34"/>
      <c r="S27" s="154"/>
      <c r="T27" s="154"/>
      <c r="U27" s="154"/>
      <c r="V27" s="154"/>
      <c r="X27" s="154"/>
    </row>
    <row r="28" spans="1:24" x14ac:dyDescent="0.25">
      <c r="A28" s="134" t="s">
        <v>6</v>
      </c>
      <c r="B28" s="75"/>
      <c r="C28" s="75"/>
      <c r="D28" s="75"/>
      <c r="E28" s="75"/>
      <c r="F28" s="75"/>
      <c r="G28" s="75"/>
      <c r="H28" s="75"/>
      <c r="I28" s="75"/>
      <c r="J28" s="75"/>
      <c r="K28" s="75"/>
      <c r="L28" s="75"/>
      <c r="M28" s="24"/>
      <c r="N28" s="24"/>
      <c r="O28" s="34"/>
    </row>
    <row r="29" spans="1:24" x14ac:dyDescent="0.25">
      <c r="A29" s="75"/>
      <c r="B29" s="81"/>
      <c r="C29" s="81"/>
      <c r="D29" s="81"/>
      <c r="E29" s="81"/>
      <c r="F29" s="81"/>
      <c r="G29" s="80"/>
      <c r="H29" s="81"/>
      <c r="I29" s="81"/>
      <c r="J29" s="81"/>
      <c r="K29" s="81"/>
      <c r="L29" s="81"/>
      <c r="M29" s="32"/>
      <c r="N29" s="85"/>
      <c r="O29" s="24"/>
      <c r="T29" s="154"/>
      <c r="U29" s="154"/>
      <c r="V29" s="154"/>
      <c r="X29" s="154"/>
    </row>
    <row r="30" spans="1:24" x14ac:dyDescent="0.25">
      <c r="B30" s="75"/>
      <c r="C30" s="75"/>
      <c r="D30" s="75"/>
      <c r="E30" s="75"/>
      <c r="F30" s="75"/>
      <c r="G30" s="75"/>
      <c r="H30" s="75"/>
      <c r="I30" s="75"/>
      <c r="J30" s="75"/>
      <c r="K30" s="75"/>
      <c r="L30" s="75"/>
      <c r="M30" s="24"/>
      <c r="N30" s="24"/>
      <c r="O30" s="24"/>
    </row>
    <row r="31" spans="1:24" x14ac:dyDescent="0.25">
      <c r="B31" s="75"/>
      <c r="C31" s="75"/>
      <c r="D31" s="75"/>
      <c r="E31" s="75"/>
      <c r="F31" s="75"/>
      <c r="G31" s="75"/>
      <c r="H31" s="75"/>
      <c r="I31" s="75"/>
      <c r="J31" s="75"/>
      <c r="K31" s="75"/>
      <c r="L31" s="75"/>
      <c r="M31" s="24"/>
      <c r="N31" s="24"/>
      <c r="O31" s="24"/>
      <c r="T31" s="154"/>
    </row>
    <row r="32" spans="1:24" x14ac:dyDescent="0.25">
      <c r="B32" s="75"/>
      <c r="C32" s="75"/>
      <c r="D32" s="75"/>
      <c r="E32" s="75"/>
      <c r="F32" s="75"/>
      <c r="G32" s="75"/>
      <c r="H32" s="75"/>
      <c r="I32" s="75"/>
      <c r="J32" s="75"/>
      <c r="K32" s="75"/>
      <c r="L32" s="75"/>
      <c r="M32" s="24"/>
      <c r="N32" s="24"/>
      <c r="O32" s="24"/>
      <c r="T32" s="154"/>
    </row>
    <row r="33" spans="2:15" x14ac:dyDescent="0.25">
      <c r="B33" s="75"/>
      <c r="C33" s="75"/>
      <c r="D33" s="75"/>
      <c r="E33" s="75"/>
      <c r="F33" s="75"/>
      <c r="G33" s="75"/>
      <c r="H33" s="75"/>
      <c r="I33" s="75"/>
      <c r="J33" s="75"/>
      <c r="K33" s="75"/>
      <c r="L33" s="75"/>
      <c r="M33" s="24"/>
      <c r="N33" s="24"/>
      <c r="O33" s="24"/>
    </row>
    <row r="34" spans="2:15" x14ac:dyDescent="0.25">
      <c r="B34" s="75"/>
      <c r="C34" s="75"/>
      <c r="D34" s="75"/>
      <c r="E34" s="75"/>
      <c r="F34" s="75"/>
      <c r="G34" s="75"/>
      <c r="H34" s="75"/>
      <c r="I34" s="75"/>
      <c r="J34" s="75"/>
      <c r="K34" s="75"/>
      <c r="L34" s="75"/>
      <c r="M34" s="24"/>
      <c r="N34" s="24"/>
      <c r="O34" s="24"/>
    </row>
    <row r="35" spans="2:15" x14ac:dyDescent="0.25">
      <c r="B35" s="75"/>
      <c r="C35" s="75"/>
      <c r="D35" s="75"/>
      <c r="E35" s="75"/>
      <c r="F35" s="75"/>
      <c r="G35" s="75"/>
      <c r="H35" s="75"/>
      <c r="I35" s="75"/>
      <c r="J35" s="75"/>
      <c r="K35" s="75"/>
      <c r="L35" s="75"/>
      <c r="M35" s="24"/>
      <c r="N35" s="24"/>
      <c r="O35" s="24"/>
    </row>
    <row r="36" spans="2:15" x14ac:dyDescent="0.25">
      <c r="B36" s="75"/>
      <c r="C36" s="75"/>
      <c r="D36" s="75"/>
      <c r="E36" s="75"/>
      <c r="F36" s="75"/>
      <c r="G36" s="75"/>
      <c r="H36" s="75"/>
      <c r="I36" s="75"/>
      <c r="J36" s="75"/>
      <c r="K36" s="75"/>
      <c r="L36" s="75"/>
      <c r="M36" s="24"/>
      <c r="N36" s="24"/>
      <c r="O36" s="24"/>
    </row>
    <row r="37" spans="2:15" x14ac:dyDescent="0.25">
      <c r="B37" s="75"/>
      <c r="C37" s="75"/>
      <c r="D37" s="75"/>
      <c r="E37" s="75"/>
      <c r="F37" s="75"/>
      <c r="G37" s="75"/>
      <c r="H37" s="75"/>
      <c r="I37" s="75"/>
      <c r="J37" s="75"/>
      <c r="K37" s="75"/>
      <c r="L37" s="75"/>
      <c r="M37" s="24"/>
      <c r="N37" s="24"/>
      <c r="O37" s="24"/>
    </row>
    <row r="38" spans="2:15" x14ac:dyDescent="0.25">
      <c r="B38" s="75"/>
      <c r="C38" s="75"/>
      <c r="D38" s="75"/>
      <c r="E38" s="75"/>
      <c r="F38" s="75"/>
      <c r="G38" s="75"/>
      <c r="H38" s="75"/>
      <c r="I38" s="75"/>
      <c r="J38" s="75"/>
      <c r="K38" s="75"/>
      <c r="L38" s="75"/>
      <c r="M38" s="24"/>
      <c r="N38" s="24"/>
      <c r="O38" s="24"/>
    </row>
    <row r="39" spans="2:15" x14ac:dyDescent="0.25">
      <c r="B39" s="75"/>
      <c r="C39" s="75"/>
      <c r="D39" s="75"/>
      <c r="E39" s="75"/>
      <c r="F39" s="75"/>
      <c r="G39" s="75"/>
      <c r="H39" s="75"/>
      <c r="I39" s="75"/>
      <c r="J39" s="75"/>
      <c r="K39" s="75"/>
      <c r="L39" s="75"/>
      <c r="M39" s="24"/>
      <c r="N39" s="24"/>
      <c r="O39" s="24"/>
    </row>
    <row r="40" spans="2:15" x14ac:dyDescent="0.25">
      <c r="B40" s="75"/>
      <c r="C40" s="75"/>
      <c r="D40" s="75"/>
      <c r="E40" s="75"/>
      <c r="F40" s="75"/>
      <c r="G40" s="75"/>
      <c r="H40" s="75"/>
      <c r="I40" s="75"/>
      <c r="J40" s="75"/>
      <c r="K40" s="75"/>
      <c r="L40" s="75"/>
      <c r="M40" s="24"/>
      <c r="N40" s="24"/>
      <c r="O40" s="24"/>
    </row>
    <row r="41" spans="2:15" x14ac:dyDescent="0.25">
      <c r="B41" s="75"/>
      <c r="C41" s="75"/>
      <c r="D41" s="75"/>
      <c r="E41" s="75"/>
      <c r="F41" s="75"/>
      <c r="G41" s="75"/>
      <c r="H41" s="75"/>
      <c r="I41" s="75"/>
      <c r="J41" s="75"/>
      <c r="K41" s="75"/>
      <c r="L41" s="75"/>
      <c r="M41" s="24"/>
      <c r="N41" s="24"/>
      <c r="O41" s="24"/>
    </row>
    <row r="42" spans="2:15" x14ac:dyDescent="0.25">
      <c r="B42" s="75"/>
      <c r="C42" s="75"/>
      <c r="D42" s="75"/>
      <c r="E42" s="75"/>
      <c r="F42" s="75"/>
      <c r="G42" s="75"/>
      <c r="H42" s="75"/>
      <c r="I42" s="75"/>
      <c r="J42" s="75"/>
      <c r="K42" s="75"/>
      <c r="L42" s="75"/>
      <c r="M42" s="24"/>
      <c r="N42" s="24"/>
      <c r="O42" s="24"/>
    </row>
    <row r="43" spans="2:15" x14ac:dyDescent="0.25">
      <c r="B43" s="75"/>
      <c r="C43" s="75"/>
      <c r="D43" s="75"/>
      <c r="E43" s="75"/>
      <c r="F43" s="75"/>
      <c r="G43" s="75"/>
      <c r="H43" s="75"/>
      <c r="I43" s="75"/>
      <c r="J43" s="75"/>
      <c r="K43" s="75"/>
      <c r="L43" s="75"/>
      <c r="M43" s="24"/>
      <c r="N43" s="24"/>
      <c r="O43" s="24"/>
    </row>
    <row r="44" spans="2:15" x14ac:dyDescent="0.25">
      <c r="B44" s="75"/>
      <c r="C44" s="75"/>
      <c r="D44" s="75"/>
      <c r="E44" s="75"/>
      <c r="F44" s="75"/>
      <c r="G44" s="75"/>
      <c r="H44" s="75"/>
      <c r="I44" s="75"/>
      <c r="J44" s="75"/>
      <c r="K44" s="75"/>
      <c r="L44" s="75"/>
      <c r="M44" s="24"/>
      <c r="N44" s="24"/>
      <c r="O44" s="24"/>
    </row>
    <row r="45" spans="2:15" x14ac:dyDescent="0.25">
      <c r="B45" s="75"/>
      <c r="C45" s="75"/>
      <c r="D45" s="75"/>
      <c r="E45" s="75"/>
      <c r="F45" s="75"/>
      <c r="G45" s="75"/>
      <c r="H45" s="75"/>
      <c r="I45" s="75"/>
      <c r="J45" s="75"/>
      <c r="K45" s="75"/>
      <c r="L45" s="75"/>
      <c r="M45" s="24"/>
      <c r="N45" s="24"/>
      <c r="O45" s="24"/>
    </row>
    <row r="46" spans="2:15" x14ac:dyDescent="0.25">
      <c r="B46" s="75"/>
      <c r="C46" s="75"/>
      <c r="D46" s="75"/>
      <c r="E46" s="75"/>
      <c r="F46" s="75"/>
      <c r="G46" s="75"/>
      <c r="H46" s="75"/>
      <c r="I46" s="75"/>
      <c r="J46" s="75"/>
      <c r="K46" s="75"/>
      <c r="L46" s="75"/>
      <c r="M46" s="24"/>
      <c r="N46" s="24"/>
      <c r="O46" s="24"/>
    </row>
    <row r="47" spans="2:15" x14ac:dyDescent="0.25">
      <c r="B47" s="75"/>
      <c r="C47" s="75"/>
      <c r="D47" s="75"/>
      <c r="E47" s="75"/>
      <c r="F47" s="75"/>
      <c r="G47" s="75"/>
      <c r="H47" s="75"/>
      <c r="I47" s="75"/>
      <c r="J47" s="75"/>
      <c r="K47" s="75"/>
      <c r="L47" s="75"/>
      <c r="M47" s="24"/>
      <c r="N47" s="24"/>
      <c r="O47" s="24"/>
    </row>
    <row r="48" spans="2:15" x14ac:dyDescent="0.25">
      <c r="B48" s="75"/>
      <c r="C48" s="75"/>
      <c r="D48" s="75"/>
      <c r="E48" s="75"/>
      <c r="F48" s="75"/>
      <c r="G48" s="75"/>
      <c r="H48" s="75"/>
      <c r="I48" s="75"/>
      <c r="J48" s="75"/>
      <c r="K48" s="75"/>
      <c r="L48" s="75"/>
      <c r="M48" s="24"/>
      <c r="N48" s="24"/>
      <c r="O48" s="24"/>
    </row>
    <row r="49" spans="2:15" x14ac:dyDescent="0.25">
      <c r="B49" s="75"/>
      <c r="C49" s="75"/>
      <c r="D49" s="75"/>
      <c r="E49" s="75"/>
      <c r="F49" s="75"/>
      <c r="G49" s="75"/>
      <c r="H49" s="75"/>
      <c r="I49" s="75"/>
      <c r="J49" s="75"/>
      <c r="K49" s="75"/>
      <c r="L49" s="75"/>
      <c r="M49" s="24"/>
      <c r="N49" s="24"/>
      <c r="O49" s="24"/>
    </row>
    <row r="50" spans="2:15" x14ac:dyDescent="0.25">
      <c r="B50" s="75"/>
      <c r="C50" s="75"/>
      <c r="D50" s="75"/>
      <c r="E50" s="75"/>
      <c r="F50" s="75"/>
      <c r="G50" s="75"/>
      <c r="H50" s="75"/>
      <c r="I50" s="75"/>
      <c r="J50" s="75"/>
      <c r="K50" s="75"/>
      <c r="L50" s="75"/>
      <c r="M50" s="24"/>
      <c r="N50" s="24"/>
      <c r="O50" s="24"/>
    </row>
    <row r="51" spans="2:15" x14ac:dyDescent="0.25">
      <c r="B51" s="75"/>
      <c r="C51" s="75"/>
      <c r="D51" s="75"/>
      <c r="E51" s="75"/>
      <c r="F51" s="75"/>
      <c r="G51" s="75"/>
      <c r="H51" s="75"/>
      <c r="I51" s="75"/>
      <c r="J51" s="75"/>
      <c r="K51" s="75"/>
      <c r="L51" s="75"/>
      <c r="M51" s="24"/>
      <c r="N51" s="24"/>
      <c r="O51" s="24"/>
    </row>
    <row r="52" spans="2:15" x14ac:dyDescent="0.25">
      <c r="B52" s="75"/>
      <c r="C52" s="75"/>
      <c r="D52" s="75"/>
      <c r="E52" s="75"/>
      <c r="F52" s="75"/>
      <c r="G52" s="75"/>
      <c r="H52" s="75"/>
      <c r="I52" s="75"/>
      <c r="J52" s="75"/>
      <c r="K52" s="75"/>
      <c r="L52" s="75"/>
      <c r="M52" s="24"/>
      <c r="N52" s="24"/>
      <c r="O52" s="24"/>
    </row>
    <row r="53" spans="2:15" x14ac:dyDescent="0.25">
      <c r="B53" s="75"/>
      <c r="C53" s="75"/>
      <c r="D53" s="75"/>
      <c r="E53" s="75"/>
      <c r="F53" s="75"/>
      <c r="G53" s="75"/>
      <c r="H53" s="75"/>
      <c r="I53" s="75"/>
      <c r="J53" s="75"/>
      <c r="K53" s="75"/>
      <c r="L53" s="75"/>
      <c r="M53" s="24"/>
      <c r="N53" s="24"/>
      <c r="O53" s="24"/>
    </row>
    <row r="54" spans="2:15" x14ac:dyDescent="0.25">
      <c r="B54" s="75"/>
      <c r="C54" s="75"/>
      <c r="D54" s="75"/>
      <c r="E54" s="75"/>
      <c r="F54" s="75"/>
      <c r="G54" s="75"/>
      <c r="H54" s="75"/>
      <c r="I54" s="75"/>
      <c r="J54" s="75"/>
      <c r="K54" s="75"/>
      <c r="L54" s="75"/>
      <c r="M54" s="24"/>
      <c r="N54" s="24"/>
      <c r="O54" s="24"/>
    </row>
    <row r="55" spans="2:15" x14ac:dyDescent="0.25">
      <c r="B55" s="75"/>
      <c r="C55" s="75"/>
      <c r="D55" s="75"/>
      <c r="E55" s="75"/>
      <c r="F55" s="75"/>
      <c r="G55" s="75"/>
      <c r="H55" s="75"/>
      <c r="I55" s="75"/>
      <c r="J55" s="75"/>
      <c r="K55" s="75"/>
      <c r="L55" s="75"/>
      <c r="M55" s="24"/>
      <c r="N55" s="24"/>
      <c r="O55" s="24"/>
    </row>
    <row r="56" spans="2:15" x14ac:dyDescent="0.25">
      <c r="B56" s="75"/>
      <c r="C56" s="75"/>
      <c r="D56" s="75"/>
      <c r="E56" s="75"/>
      <c r="F56" s="75"/>
      <c r="G56" s="75"/>
      <c r="H56" s="75"/>
      <c r="I56" s="75"/>
      <c r="J56" s="75"/>
      <c r="K56" s="75"/>
      <c r="L56" s="75"/>
      <c r="M56" s="24"/>
      <c r="N56" s="24"/>
      <c r="O56" s="24"/>
    </row>
    <row r="57" spans="2:15" x14ac:dyDescent="0.25">
      <c r="B57" s="75"/>
      <c r="C57" s="75"/>
      <c r="D57" s="75"/>
      <c r="E57" s="75"/>
      <c r="F57" s="75"/>
      <c r="G57" s="75"/>
      <c r="H57" s="75"/>
      <c r="I57" s="75"/>
      <c r="J57" s="75"/>
      <c r="K57" s="75"/>
      <c r="L57" s="75"/>
      <c r="M57" s="24"/>
      <c r="N57" s="24"/>
      <c r="O57" s="24"/>
    </row>
    <row r="58" spans="2:15" x14ac:dyDescent="0.25">
      <c r="B58" s="75"/>
      <c r="C58" s="75"/>
      <c r="D58" s="75"/>
      <c r="E58" s="75"/>
      <c r="F58" s="75"/>
      <c r="G58" s="75"/>
      <c r="H58" s="75"/>
      <c r="I58" s="75"/>
      <c r="J58" s="75"/>
      <c r="K58" s="75"/>
      <c r="L58" s="75"/>
      <c r="M58" s="24"/>
      <c r="N58" s="24"/>
      <c r="O58" s="24"/>
    </row>
    <row r="59" spans="2:15" x14ac:dyDescent="0.25">
      <c r="B59" s="75"/>
      <c r="C59" s="75"/>
      <c r="D59" s="75"/>
      <c r="E59" s="75"/>
      <c r="F59" s="75"/>
      <c r="G59" s="75"/>
      <c r="H59" s="75"/>
      <c r="I59" s="75"/>
      <c r="J59" s="75"/>
      <c r="K59" s="75"/>
      <c r="L59" s="75"/>
      <c r="M59" s="24"/>
      <c r="N59" s="24"/>
      <c r="O59" s="24"/>
    </row>
    <row r="60" spans="2:15" x14ac:dyDescent="0.25">
      <c r="B60" s="75"/>
      <c r="C60" s="75"/>
      <c r="D60" s="75"/>
      <c r="E60" s="75"/>
      <c r="F60" s="75"/>
      <c r="G60" s="75"/>
      <c r="H60" s="75"/>
      <c r="I60" s="75"/>
      <c r="J60" s="75"/>
      <c r="K60" s="75"/>
      <c r="L60" s="75"/>
      <c r="M60" s="24"/>
      <c r="N60" s="24"/>
      <c r="O60" s="24"/>
    </row>
    <row r="61" spans="2:15" x14ac:dyDescent="0.25">
      <c r="B61" s="75"/>
      <c r="C61" s="75"/>
      <c r="D61" s="75"/>
      <c r="E61" s="75"/>
      <c r="F61" s="75"/>
      <c r="G61" s="75"/>
      <c r="H61" s="75"/>
      <c r="I61" s="75"/>
      <c r="J61" s="75"/>
      <c r="K61" s="75"/>
      <c r="L61" s="75"/>
      <c r="M61" s="24"/>
      <c r="N61" s="24"/>
      <c r="O61" s="24"/>
    </row>
    <row r="62" spans="2:15" x14ac:dyDescent="0.25">
      <c r="B62" s="75"/>
      <c r="C62" s="75"/>
      <c r="D62" s="75"/>
      <c r="E62" s="75"/>
      <c r="F62" s="75"/>
      <c r="G62" s="75"/>
      <c r="H62" s="75"/>
      <c r="I62" s="75"/>
      <c r="J62" s="75"/>
      <c r="K62" s="75"/>
      <c r="L62" s="75"/>
      <c r="M62" s="24"/>
      <c r="N62" s="24"/>
      <c r="O62" s="24"/>
    </row>
    <row r="63" spans="2:15" x14ac:dyDescent="0.25">
      <c r="B63" s="75"/>
      <c r="C63" s="75"/>
      <c r="D63" s="75"/>
      <c r="E63" s="75"/>
      <c r="F63" s="75"/>
      <c r="G63" s="75"/>
      <c r="H63" s="75"/>
      <c r="I63" s="75"/>
      <c r="J63" s="75"/>
      <c r="K63" s="75"/>
      <c r="L63" s="75"/>
      <c r="M63" s="24"/>
      <c r="N63" s="24"/>
      <c r="O63" s="24"/>
    </row>
    <row r="64" spans="2:15" x14ac:dyDescent="0.25">
      <c r="B64" s="75"/>
      <c r="C64" s="75"/>
      <c r="D64" s="75"/>
      <c r="E64" s="75"/>
      <c r="F64" s="75"/>
      <c r="G64" s="75"/>
      <c r="H64" s="75"/>
      <c r="I64" s="75"/>
      <c r="J64" s="75"/>
      <c r="K64" s="75"/>
      <c r="L64" s="75"/>
      <c r="M64" s="24"/>
      <c r="N64" s="24"/>
      <c r="O64" s="24"/>
    </row>
    <row r="65" spans="2:15" x14ac:dyDescent="0.25">
      <c r="B65" s="75"/>
      <c r="C65" s="75"/>
      <c r="D65" s="75"/>
      <c r="E65" s="75"/>
      <c r="F65" s="75"/>
      <c r="G65" s="75"/>
      <c r="H65" s="75"/>
      <c r="I65" s="75"/>
      <c r="J65" s="75"/>
      <c r="K65" s="75"/>
      <c r="L65" s="75"/>
      <c r="M65" s="24"/>
      <c r="N65" s="24"/>
      <c r="O65" s="24"/>
    </row>
    <row r="66" spans="2:15" x14ac:dyDescent="0.25">
      <c r="B66" s="75"/>
      <c r="C66" s="75"/>
      <c r="D66" s="75"/>
      <c r="E66" s="75"/>
      <c r="F66" s="75"/>
      <c r="G66" s="75"/>
      <c r="H66" s="75"/>
      <c r="I66" s="75"/>
      <c r="J66" s="75"/>
      <c r="K66" s="75"/>
      <c r="L66" s="75"/>
      <c r="M66" s="24"/>
      <c r="N66" s="24"/>
      <c r="O66" s="24"/>
    </row>
    <row r="67" spans="2:15" x14ac:dyDescent="0.25">
      <c r="B67" s="75"/>
      <c r="C67" s="75"/>
      <c r="D67" s="75"/>
      <c r="E67" s="75"/>
      <c r="F67" s="75"/>
      <c r="G67" s="75"/>
      <c r="H67" s="75"/>
      <c r="I67" s="75"/>
      <c r="J67" s="75"/>
      <c r="K67" s="75"/>
      <c r="L67" s="75"/>
      <c r="M67" s="24"/>
      <c r="N67" s="24"/>
      <c r="O67" s="24"/>
    </row>
    <row r="68" spans="2:15" x14ac:dyDescent="0.25">
      <c r="B68" s="75"/>
      <c r="C68" s="75"/>
      <c r="D68" s="75"/>
      <c r="E68" s="75"/>
      <c r="F68" s="75"/>
      <c r="G68" s="75"/>
      <c r="H68" s="75"/>
      <c r="I68" s="75"/>
      <c r="J68" s="75"/>
      <c r="K68" s="75"/>
      <c r="L68" s="75"/>
      <c r="M68" s="24"/>
      <c r="N68" s="24"/>
      <c r="O68" s="24"/>
    </row>
    <row r="69" spans="2:15" x14ac:dyDescent="0.25">
      <c r="B69" s="75"/>
      <c r="C69" s="75"/>
      <c r="D69" s="75"/>
      <c r="E69" s="75"/>
      <c r="F69" s="75"/>
      <c r="G69" s="75"/>
      <c r="H69" s="75"/>
      <c r="I69" s="75"/>
      <c r="J69" s="75"/>
      <c r="K69" s="75"/>
      <c r="L69" s="75"/>
      <c r="M69" s="24"/>
      <c r="N69" s="24"/>
      <c r="O69" s="24"/>
    </row>
    <row r="70" spans="2:15" x14ac:dyDescent="0.25">
      <c r="B70" s="75"/>
      <c r="C70" s="75"/>
      <c r="D70" s="75"/>
      <c r="E70" s="75"/>
      <c r="F70" s="75"/>
      <c r="G70" s="75"/>
      <c r="H70" s="75"/>
      <c r="I70" s="75"/>
      <c r="J70" s="75"/>
      <c r="K70" s="75"/>
      <c r="L70" s="75"/>
      <c r="M70" s="24"/>
      <c r="N70" s="24"/>
      <c r="O70" s="24"/>
    </row>
    <row r="71" spans="2:15" x14ac:dyDescent="0.25">
      <c r="B71" s="75"/>
      <c r="C71" s="75"/>
      <c r="D71" s="75"/>
      <c r="E71" s="75"/>
      <c r="F71" s="75"/>
      <c r="G71" s="75"/>
      <c r="H71" s="75"/>
      <c r="I71" s="75"/>
      <c r="J71" s="75"/>
      <c r="K71" s="75"/>
      <c r="L71" s="75"/>
      <c r="M71" s="24"/>
      <c r="N71" s="24"/>
      <c r="O71" s="24"/>
    </row>
    <row r="72" spans="2:15" x14ac:dyDescent="0.25">
      <c r="B72" s="24"/>
      <c r="C72" s="24"/>
      <c r="D72" s="24"/>
      <c r="E72" s="24"/>
      <c r="F72" s="24"/>
      <c r="G72" s="24"/>
      <c r="H72" s="24"/>
      <c r="I72" s="24"/>
      <c r="J72" s="24"/>
      <c r="K72" s="24"/>
      <c r="L72" s="24"/>
      <c r="M72" s="24"/>
      <c r="N72" s="24"/>
      <c r="O72" s="24"/>
    </row>
    <row r="73" spans="2:15" x14ac:dyDescent="0.25">
      <c r="B73" s="24"/>
      <c r="C73" s="24"/>
      <c r="D73" s="24"/>
      <c r="E73" s="24"/>
      <c r="F73" s="24"/>
      <c r="G73" s="24"/>
      <c r="H73" s="24"/>
      <c r="I73" s="24"/>
      <c r="J73" s="24"/>
      <c r="K73" s="24"/>
      <c r="L73" s="24"/>
      <c r="M73" s="24"/>
      <c r="N73" s="24"/>
      <c r="O73" s="24"/>
    </row>
    <row r="74" spans="2:15" x14ac:dyDescent="0.25">
      <c r="B74" s="24"/>
      <c r="C74" s="24"/>
      <c r="D74" s="24"/>
      <c r="E74" s="24"/>
      <c r="F74" s="24"/>
      <c r="G74" s="24"/>
      <c r="H74" s="24"/>
      <c r="I74" s="24"/>
      <c r="J74" s="24"/>
      <c r="K74" s="24"/>
      <c r="L74" s="24"/>
      <c r="M74" s="24"/>
      <c r="N74" s="24"/>
      <c r="O74" s="24"/>
    </row>
    <row r="75" spans="2:15" x14ac:dyDescent="0.25">
      <c r="B75" s="24"/>
      <c r="C75" s="24"/>
      <c r="D75" s="24"/>
      <c r="E75" s="24"/>
      <c r="F75" s="24"/>
      <c r="G75" s="24"/>
      <c r="H75" s="24"/>
      <c r="I75" s="24"/>
      <c r="J75" s="24"/>
      <c r="K75" s="24"/>
      <c r="L75" s="24"/>
      <c r="M75" s="24"/>
      <c r="N75" s="24"/>
      <c r="O75" s="24"/>
    </row>
    <row r="76" spans="2:15" x14ac:dyDescent="0.25">
      <c r="B76" s="24"/>
      <c r="C76" s="24"/>
      <c r="D76" s="24"/>
      <c r="E76" s="24"/>
      <c r="F76" s="24"/>
      <c r="G76" s="24"/>
      <c r="H76" s="24"/>
      <c r="I76" s="24"/>
      <c r="J76" s="24"/>
      <c r="K76" s="24"/>
      <c r="L76" s="24"/>
      <c r="M76" s="24"/>
      <c r="N76" s="24"/>
      <c r="O76" s="24"/>
    </row>
    <row r="77" spans="2:15" x14ac:dyDescent="0.25">
      <c r="B77" s="24"/>
      <c r="C77" s="24"/>
      <c r="D77" s="24"/>
      <c r="E77" s="24"/>
      <c r="F77" s="24"/>
      <c r="G77" s="24"/>
      <c r="H77" s="24"/>
      <c r="I77" s="24"/>
      <c r="J77" s="24"/>
      <c r="K77" s="24"/>
      <c r="L77" s="24"/>
      <c r="M77" s="24"/>
      <c r="N77" s="24"/>
      <c r="O77" s="24"/>
    </row>
  </sheetData>
  <hyperlinks>
    <hyperlink ref="B26" r:id="rId1" xr:uid="{00F27C10-570B-4EF6-A98A-C456E70D9E85}"/>
    <hyperlink ref="B23" r:id="rId2" xr:uid="{E7C56DC7-D626-46FA-A47A-97B7D26F796A}"/>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41046A-60A0-4CC0-90B9-67D96C4EC336}">
  <ds:schemaRefs>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bdeb5c38-1ad9-466e-93bb-f08ad1118bda"/>
    <ds:schemaRef ds:uri="http://purl.org/dc/terms/"/>
    <ds:schemaRef ds:uri="58e40d20-954f-4db4-bed9-714b859c8774"/>
    <ds:schemaRef ds:uri="http://www.w3.org/XML/1998/namespace"/>
  </ds:schemaRefs>
</ds:datastoreItem>
</file>

<file path=customXml/itemProps2.xml><?xml version="1.0" encoding="utf-8"?>
<ds:datastoreItem xmlns:ds="http://schemas.openxmlformats.org/officeDocument/2006/customXml" ds:itemID="{30B76774-2049-4303-BC34-159F46434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CAF384-3E06-4242-BE01-47F4771E17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Yhdyskuntajätteet</vt:lpstr>
      <vt:lpstr>Yhdyskuntajätteet 1997-2023</vt:lpstr>
      <vt:lpstr>YKJ per asukas, Suomi ja EU</vt:lpstr>
      <vt:lpstr>YKJ BKT</vt:lpstr>
      <vt:lpstr>YKJ käsittelyt</vt:lpstr>
      <vt:lpstr>YKJ ene kps per as, Suomi EU</vt:lpstr>
    </vt:vector>
  </TitlesOfParts>
  <Manager/>
  <Company>SYKE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Pirtonen Heidi</dc:creator>
  <cp:keywords/>
  <dc:description/>
  <cp:lastModifiedBy>Pirtonen Heidi</cp:lastModifiedBy>
  <cp:revision/>
  <dcterms:created xsi:type="dcterms:W3CDTF">2024-03-01T11:14:13Z</dcterms:created>
  <dcterms:modified xsi:type="dcterms:W3CDTF">2026-03-12T06:03:05Z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