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keintra.sharepoint.com/sites/THEME-Jateraportoinnit/Shared Documents/General/Viestintä/"/>
    </mc:Choice>
  </mc:AlternateContent>
  <xr:revisionPtr revIDLastSave="388" documentId="13_ncr:1_{FC1C1D47-5EC8-4E19-8C5E-D3CFB896AD64}" xr6:coauthVersionLast="47" xr6:coauthVersionMax="47" xr10:uidLastSave="{C267563B-A001-4033-BF72-31D37D4C0658}"/>
  <bookViews>
    <workbookView xWindow="28680" yWindow="-120" windowWidth="29040" windowHeight="15720" firstSheet="1" activeTab="8" xr2:uid="{06CA53A6-E34F-40C7-937F-14480EAA64FE}"/>
  </bookViews>
  <sheets>
    <sheet name="Raportointi" sheetId="10" r:id="rId1"/>
    <sheet name="YKJ" sheetId="1" r:id="rId2"/>
    <sheet name="Kotikompostointi" sheetId="11" r:id="rId3"/>
    <sheet name="Uudelleenkäyttö" sheetId="9" r:id="rId4"/>
    <sheet name="Rakennus- ja purkujätteet" sheetId="3" r:id="rId5"/>
    <sheet name="Öljyjätteet" sheetId="2" r:id="rId6"/>
    <sheet name="Biohajoava YKJ" sheetId="4" r:id="rId7"/>
    <sheet name="Lietteet" sheetId="5" r:id="rId8"/>
    <sheet name="Liete_GIS" sheetId="12" r:id="rId9"/>
  </sheets>
  <definedNames>
    <definedName name="_Int_kHnTAPUU" localSheetId="7">Lietteet!$J$3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E28" i="3"/>
  <c r="N9" i="3"/>
  <c r="K9" i="3"/>
  <c r="G27" i="3" l="1"/>
  <c r="N8" i="3"/>
  <c r="K8" i="3"/>
  <c r="D25" i="4" l="1"/>
  <c r="K4" i="3" l="1"/>
  <c r="K5" i="3"/>
  <c r="K6" i="3"/>
  <c r="K7" i="3"/>
  <c r="K3" i="3"/>
  <c r="F3" i="9"/>
  <c r="N7" i="3" l="1"/>
  <c r="N6" i="3"/>
  <c r="N5" i="3"/>
  <c r="N4" i="3"/>
  <c r="N3" i="3"/>
  <c r="D21" i="4" l="1"/>
  <c r="D22" i="4"/>
  <c r="D23" i="4"/>
  <c r="D24" i="4"/>
  <c r="D26" i="4"/>
  <c r="D20" i="4"/>
</calcChain>
</file>

<file path=xl/sharedStrings.xml><?xml version="1.0" encoding="utf-8"?>
<sst xmlns="http://schemas.openxmlformats.org/spreadsheetml/2006/main" count="126" uniqueCount="86">
  <si>
    <t>Vuosi</t>
  </si>
  <si>
    <t>Kierrätysaste menetelmä 2</t>
  </si>
  <si>
    <t>Kierrätysaste menetelmä 4</t>
  </si>
  <si>
    <t>Kierrätysaste EU keskiarvo</t>
  </si>
  <si>
    <t>Lähteet:</t>
  </si>
  <si>
    <t>Jätetilasto [verkkojulkaisu].</t>
  </si>
  <si>
    <t>Saantitapa: </t>
  </si>
  <si>
    <t xml:space="preserve">https://www.stat.fi/tilasto/jate </t>
  </si>
  <si>
    <t xml:space="preserve">Saantitapa: </t>
  </si>
  <si>
    <t>Kuvat ja teksti: Suomen ympäristökeskus</t>
  </si>
  <si>
    <t>Paperi ja kartonki</t>
  </si>
  <si>
    <t>Metalli</t>
  </si>
  <si>
    <t>Muovi</t>
  </si>
  <si>
    <t>Lasi</t>
  </si>
  <si>
    <t>Biojäte</t>
  </si>
  <si>
    <t xml:space="preserve">Puujäte </t>
  </si>
  <si>
    <t>Sähkö- ja elektroniikkaromu</t>
  </si>
  <si>
    <t>Laskenta, kuvat ja teksti: Suomen ympäristökeskus</t>
  </si>
  <si>
    <t>Osuus yhdyskuntajätteen kokonaismäärästä</t>
  </si>
  <si>
    <t>Uudelleenkäyttömäärät tuoteryhmittäin vuonna 2021</t>
  </si>
  <si>
    <t>Tekstiilit</t>
  </si>
  <si>
    <t>Huonekalut</t>
  </si>
  <si>
    <t>Elektroniikka</t>
  </si>
  <si>
    <t>Rakentaminen</t>
  </si>
  <si>
    <t>Yhteensä</t>
  </si>
  <si>
    <t>Suomen ympäristökeskus (2023)</t>
  </si>
  <si>
    <t>Kuva ja teksti: Suomen ympäristökeskus</t>
  </si>
  <si>
    <t>Mineraalijätteet</t>
  </si>
  <si>
    <t>Puujätteet</t>
  </si>
  <si>
    <t>Metallijätteet</t>
  </si>
  <si>
    <t>Kotitalous- ja muut sekalaiset jätteet</t>
  </si>
  <si>
    <t>Lietteet</t>
  </si>
  <si>
    <t>Paperi- ja pahvijätteet</t>
  </si>
  <si>
    <t>Eläin- ja kasvijätteet</t>
  </si>
  <si>
    <t>Kemialliset jätteet</t>
  </si>
  <si>
    <t>Muut jätteet</t>
  </si>
  <si>
    <t>Muut jätteet yhteensä</t>
  </si>
  <si>
    <t>Vaaralliset jätteet</t>
  </si>
  <si>
    <t>Ei-vaaralliset jätteet</t>
  </si>
  <si>
    <t>Uudelleenkäytön valmistelu</t>
  </si>
  <si>
    <t>Kierrätys</t>
  </si>
  <si>
    <t>Maantäyttö</t>
  </si>
  <si>
    <t>Materiaalihyödynnys yhteensä*</t>
  </si>
  <si>
    <t>Syntymäärä</t>
  </si>
  <si>
    <t>Materiaalihyödynnysaste</t>
  </si>
  <si>
    <t>ei tietoa, sisältyy kierrätykseen</t>
  </si>
  <si>
    <t>maantäyttöä ei ole erikseen määritelty</t>
  </si>
  <si>
    <t>* Uudelleenkäytön valmistelu, kierrätys, maantäyttö ja muu materiaalihyödynnys</t>
  </si>
  <si>
    <t>Markkinoille saatetut öljyt</t>
  </si>
  <si>
    <t>Jäteöljyn synty</t>
  </si>
  <si>
    <t>Erilliskerätyt jäteöljyt*</t>
  </si>
  <si>
    <t>Jäteöljyn vienti*</t>
  </si>
  <si>
    <t>Jäteöljyn tuonti*</t>
  </si>
  <si>
    <t>Regenerointi</t>
  </si>
  <si>
    <t>Energiahyödyntäminen</t>
  </si>
  <si>
    <t>Loppukäsittely</t>
  </si>
  <si>
    <t>*sis. vesi</t>
  </si>
  <si>
    <t>Lähde:</t>
  </si>
  <si>
    <t>Biohajoavan yhdyskuntajätteen määrä</t>
  </si>
  <si>
    <t>Biohajoavan yhdyskuntajätteen kaatopaikkasijoitus</t>
  </si>
  <si>
    <t>Erilliskerätty yhdyskuntien biojäte</t>
  </si>
  <si>
    <t>Muu kuin erilliskerätty biohajoava yhdyskuntajäte</t>
  </si>
  <si>
    <t>Lietteen muodostus jätevedenpuhdistamoilla</t>
  </si>
  <si>
    <t>Lietteen maatalouskäyttö</t>
  </si>
  <si>
    <t>Laskenta: Suomen ympäristökeskus</t>
  </si>
  <si>
    <t>Kierrätysaste menetelmä 2 (paperi ja kartonki, metalli, muovi, lasi, biojäte ja SER): Suomen ympäristökeskus, 2025.</t>
  </si>
  <si>
    <t>Viiteajankohta: 2023. ISSN=1798-3339. Helsinki: Tilastokeskus [Viitattu: 18.9.2025].</t>
  </si>
  <si>
    <t>Yhdyskuntajätteen kierrätysaste Suomessa ja EU:ssa vuosina 2016-2023</t>
  </si>
  <si>
    <t>https://ec.europa.eu/eurostat/databrowser/view/sdg_11_60/default/table</t>
  </si>
  <si>
    <t>Eurostat: Recycling rate of municipal waste [Viitattu 18.9.2025]</t>
  </si>
  <si>
    <t>Materiaalikohtainen kierrätysaste vuosina 2016-2023</t>
  </si>
  <si>
    <t>Lähteet: Laskenta Suomen ympäristökeskus (2025)</t>
  </si>
  <si>
    <t>Kotikompostoidun biojätteen määrä (t) vuosina 2021-2023</t>
  </si>
  <si>
    <t>Määrä (t)</t>
  </si>
  <si>
    <t xml:space="preserve"> ei tietoa </t>
  </si>
  <si>
    <t xml:space="preserve">                       -  </t>
  </si>
  <si>
    <t>Tilastokeskus, Jätetilasto (2.7.2025)</t>
  </si>
  <si>
    <t>Markkinoille saatetut, syntyneet ja käsitellyt jäteöljyt vuosina 2020-2023</t>
  </si>
  <si>
    <t>Biohajoavan yhdyskuntajätteen määrä (t) ja kaatopaikkasijoitus vuosina 2010-2023</t>
  </si>
  <si>
    <t>Biohajoavan yhdyskuntajätteen määrä (kg) asukasta kohden vuosina 2017-2023</t>
  </si>
  <si>
    <t>Rakentamisen toimialalla syntynyt jätemäärä (t) vuosina 2017-2023</t>
  </si>
  <si>
    <t>Lietteen määrätiedot: Tilastokeskus, jätetilasto (8/2025)</t>
  </si>
  <si>
    <t>Lietteen analyysitiedot: YLVA-järjestelmä, laskenta: Suomen ympäristökeskus (2025)</t>
  </si>
  <si>
    <t>Rakennus- ja purkujätteen materiaalihyödynnys käsittelytavoittain (t) sekä kierrätysaste (%) vuosina 2015-2023</t>
  </si>
  <si>
    <t>Lähde: Tilastokeskus, Jätetilasto (18.9.2025)</t>
  </si>
  <si>
    <t>Yhdyskuntajätevedenpuhdistamoilla syntyvä liete ja sen käyttö maataloudessa vuosina 2019-2023 (t kuiva-ainetta)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</si>
</sst>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\ %"/>
    <numFmt numFmtId="166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Times New Roman"/>
      <family val="1"/>
    </font>
    <font>
      <b/>
      <sz val="15"/>
      <color theme="3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212121"/>
      <name val="Times New Roman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Protection="0"/>
    <xf numFmtId="0" fontId="4" fillId="0" borderId="0" applyNumberFormat="0" applyFill="0" applyBorder="0" applyAlignment="0" applyProtection="0"/>
    <xf numFmtId="0" fontId="5" fillId="0" borderId="0"/>
    <xf numFmtId="0" fontId="7" fillId="0" borderId="1" applyNumberFormat="0" applyFill="0" applyAlignment="0" applyProtection="0"/>
  </cellStyleXfs>
  <cellXfs count="44">
    <xf numFmtId="0" fontId="0" fillId="0" borderId="0" xfId="0"/>
    <xf numFmtId="9" fontId="0" fillId="0" borderId="0" xfId="1" applyFont="1"/>
    <xf numFmtId="0" fontId="0" fillId="0" borderId="0" xfId="0" applyAlignment="1">
      <alignment wrapText="1"/>
    </xf>
    <xf numFmtId="164" fontId="0" fillId="0" borderId="0" xfId="2" applyNumberFormat="1" applyFont="1"/>
    <xf numFmtId="165" fontId="0" fillId="0" borderId="0" xfId="1" applyNumberFormat="1" applyFont="1"/>
    <xf numFmtId="0" fontId="2" fillId="0" borderId="0" xfId="0" applyFont="1"/>
    <xf numFmtId="165" fontId="0" fillId="0" borderId="0" xfId="0" applyNumberFormat="1"/>
    <xf numFmtId="0" fontId="4" fillId="0" borderId="0" xfId="4"/>
    <xf numFmtId="165" fontId="0" fillId="0" borderId="0" xfId="1" applyNumberFormat="1" applyFont="1" applyFill="1"/>
    <xf numFmtId="0" fontId="0" fillId="0" borderId="0" xfId="0" applyAlignment="1">
      <alignment vertical="top" wrapText="1"/>
    </xf>
    <xf numFmtId="0" fontId="6" fillId="0" borderId="0" xfId="0" applyFont="1"/>
    <xf numFmtId="164" fontId="0" fillId="0" borderId="0" xfId="2" applyNumberFormat="1" applyFont="1" applyAlignment="1">
      <alignment horizontal="right"/>
    </xf>
    <xf numFmtId="43" fontId="0" fillId="0" borderId="0" xfId="2" applyFont="1"/>
    <xf numFmtId="164" fontId="0" fillId="0" borderId="0" xfId="0" applyNumberFormat="1"/>
    <xf numFmtId="9" fontId="2" fillId="0" borderId="0" xfId="1" applyFont="1" applyFill="1"/>
    <xf numFmtId="9" fontId="0" fillId="0" borderId="0" xfId="1" applyFont="1" applyFill="1"/>
    <xf numFmtId="0" fontId="7" fillId="0" borderId="1" xfId="6"/>
    <xf numFmtId="0" fontId="5" fillId="2" borderId="2" xfId="5" applyFill="1" applyBorder="1"/>
    <xf numFmtId="0" fontId="0" fillId="0" borderId="2" xfId="0" applyBorder="1"/>
    <xf numFmtId="0" fontId="4" fillId="2" borderId="2" xfId="4" applyFill="1" applyBorder="1"/>
    <xf numFmtId="0" fontId="1" fillId="0" borderId="2" xfId="0" applyFont="1" applyBorder="1"/>
    <xf numFmtId="166" fontId="0" fillId="0" borderId="0" xfId="2" applyNumberFormat="1" applyFont="1"/>
    <xf numFmtId="0" fontId="5" fillId="0" borderId="0" xfId="5"/>
    <xf numFmtId="0" fontId="2" fillId="0" borderId="3" xfId="0" applyFont="1" applyBorder="1"/>
    <xf numFmtId="164" fontId="0" fillId="0" borderId="3" xfId="2" applyNumberFormat="1" applyFont="1" applyBorder="1"/>
    <xf numFmtId="164" fontId="2" fillId="0" borderId="3" xfId="2" applyNumberFormat="1" applyFont="1" applyBorder="1"/>
    <xf numFmtId="164" fontId="0" fillId="0" borderId="3" xfId="0" applyNumberFormat="1" applyBorder="1"/>
    <xf numFmtId="10" fontId="0" fillId="0" borderId="0" xfId="1" applyNumberFormat="1" applyFont="1"/>
    <xf numFmtId="0" fontId="5" fillId="2" borderId="0" xfId="5" applyFill="1"/>
    <xf numFmtId="0" fontId="8" fillId="0" borderId="0" xfId="0" applyFont="1"/>
    <xf numFmtId="0" fontId="7" fillId="0" borderId="1" xfId="6" applyAlignment="1"/>
    <xf numFmtId="0" fontId="0" fillId="0" borderId="3" xfId="0" applyBorder="1" applyAlignment="1">
      <alignment wrapText="1"/>
    </xf>
    <xf numFmtId="164" fontId="0" fillId="0" borderId="3" xfId="2" applyNumberFormat="1" applyFont="1" applyBorder="1" applyAlignment="1">
      <alignment wrapText="1"/>
    </xf>
    <xf numFmtId="9" fontId="0" fillId="0" borderId="3" xfId="1" applyFont="1" applyBorder="1"/>
    <xf numFmtId="0" fontId="5" fillId="2" borderId="4" xfId="5" applyFill="1" applyBorder="1"/>
    <xf numFmtId="0" fontId="3" fillId="0" borderId="0" xfId="3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9" fillId="0" borderId="0" xfId="0" applyFont="1"/>
    <xf numFmtId="0" fontId="10" fillId="0" borderId="0" xfId="0" applyFont="1"/>
    <xf numFmtId="0" fontId="0" fillId="0" borderId="0" xfId="0" applyFont="1" applyAlignment="1">
      <alignment vertical="top" wrapText="1"/>
    </xf>
    <xf numFmtId="164" fontId="11" fillId="0" borderId="0" xfId="2" applyNumberFormat="1" applyFont="1" applyAlignment="1">
      <alignment horizontal="center" vertical="center"/>
    </xf>
    <xf numFmtId="43" fontId="0" fillId="0" borderId="0" xfId="0" applyNumberFormat="1"/>
  </cellXfs>
  <cellStyles count="7">
    <cellStyle name="Comma" xfId="2" builtinId="3"/>
    <cellStyle name="Heading 1" xfId="6" builtinId="16"/>
    <cellStyle name="Hyperlink" xfId="4" builtinId="8"/>
    <cellStyle name="Normaali 10" xfId="3" xr:uid="{52EAFAA7-67A1-4259-93BE-F7DE30CC2265}"/>
    <cellStyle name="Normaali 2" xfId="5" xr:uid="{801406B2-CAAC-44D3-87D7-3C6070DF0384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575756"/>
      <color rgb="FFE4E3DE"/>
      <color rgb="FFFCD9C9"/>
      <color rgb="FFBB5B0F"/>
      <color rgb="FF006085"/>
      <color rgb="FFB34733"/>
      <color rgb="FF84C497"/>
      <color rgb="FFF28E77"/>
      <color rgb="FF64C1CB"/>
      <color rgb="FF005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Yhdyskuntajätteen kierrätysaste Suomessa ja EU:ssa</a:t>
            </a:r>
            <a:endParaRPr lang="fi-FI" baseline="0"/>
          </a:p>
          <a:p>
            <a:pPr>
              <a:defRPr/>
            </a:pPr>
            <a:r>
              <a:rPr lang="fi-FI" baseline="0"/>
              <a:t>vuosina 2016-2023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YKJ!$B$2</c:f>
              <c:strCache>
                <c:ptCount val="1"/>
                <c:pt idx="0">
                  <c:v>Kierrätysaste menetelmä 2</c:v>
                </c:pt>
              </c:strCache>
            </c:strRef>
          </c:tx>
          <c:spPr>
            <a:solidFill>
              <a:srgbClr val="005854"/>
            </a:solidFill>
            <a:ln>
              <a:noFill/>
            </a:ln>
            <a:effectLst/>
          </c:spPr>
          <c:invertIfNegative val="0"/>
          <c:cat>
            <c:numRef>
              <c:f>YKJ!$A$3:$A$10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YKJ!$B$3:$B$10</c:f>
              <c:numCache>
                <c:formatCode>0.0\ %</c:formatCode>
                <c:ptCount val="8"/>
                <c:pt idx="0">
                  <c:v>0.50397253172732615</c:v>
                </c:pt>
                <c:pt idx="1">
                  <c:v>0.48892679067965905</c:v>
                </c:pt>
                <c:pt idx="2">
                  <c:v>0.48799999999999999</c:v>
                </c:pt>
                <c:pt idx="3">
                  <c:v>0.50580000000000003</c:v>
                </c:pt>
                <c:pt idx="4">
                  <c:v>0.4839</c:v>
                </c:pt>
                <c:pt idx="5">
                  <c:v>0.45395500025971813</c:v>
                </c:pt>
                <c:pt idx="6">
                  <c:v>0.50367832264109436</c:v>
                </c:pt>
                <c:pt idx="7">
                  <c:v>0.51292805842253619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1-417B-BB6B-6A1C0E0BDA15}"/>
            </c:ext>
          </c:extLst>
        </c:ser>
        <c:ser>
          <c:idx val="1"/>
          <c:order val="1"/>
          <c:tx>
            <c:strRef>
              <c:f>YKJ!$C$2</c:f>
              <c:strCache>
                <c:ptCount val="1"/>
                <c:pt idx="0">
                  <c:v>Kierrätysaste menetelmä 4</c:v>
                </c:pt>
              </c:strCache>
            </c:strRef>
          </c:tx>
          <c:spPr>
            <a:solidFill>
              <a:srgbClr val="84C497"/>
            </a:solidFill>
            <a:ln>
              <a:noFill/>
            </a:ln>
            <a:effectLst/>
          </c:spPr>
          <c:invertIfNegative val="0"/>
          <c:cat>
            <c:numRef>
              <c:f>YKJ!$A$3:$A$10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YKJ!$C$3:$C$10</c:f>
              <c:numCache>
                <c:formatCode>0.0\ %</c:formatCode>
                <c:ptCount val="8"/>
                <c:pt idx="0">
                  <c:v>0.42037391828047738</c:v>
                </c:pt>
                <c:pt idx="1">
                  <c:v>0.40551197205565964</c:v>
                </c:pt>
                <c:pt idx="2">
                  <c:v>0.42278077342209119</c:v>
                </c:pt>
                <c:pt idx="3">
                  <c:v>0.43463183361860952</c:v>
                </c:pt>
                <c:pt idx="4">
                  <c:v>0.42178493670916067</c:v>
                </c:pt>
                <c:pt idx="5">
                  <c:v>0.38975946206408157</c:v>
                </c:pt>
                <c:pt idx="6">
                  <c:v>0.43972328912994046</c:v>
                </c:pt>
                <c:pt idx="7">
                  <c:v>0.449472916990455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F1-417B-BB6B-6A1C0E0BDA15}"/>
            </c:ext>
          </c:extLst>
        </c:ser>
        <c:ser>
          <c:idx val="2"/>
          <c:order val="2"/>
          <c:tx>
            <c:strRef>
              <c:f>YKJ!$D$2</c:f>
              <c:strCache>
                <c:ptCount val="1"/>
                <c:pt idx="0">
                  <c:v>Kierrätysaste EU keskiarvo</c:v>
                </c:pt>
              </c:strCache>
            </c:strRef>
          </c:tx>
          <c:spPr>
            <a:solidFill>
              <a:srgbClr val="64C1CB"/>
            </a:solidFill>
            <a:ln>
              <a:noFill/>
            </a:ln>
            <a:effectLst/>
          </c:spPr>
          <c:invertIfNegative val="0"/>
          <c:cat>
            <c:numRef>
              <c:f>YKJ!$A$3:$A$10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YKJ!$D$3:$D$10</c:f>
              <c:numCache>
                <c:formatCode>0.0\ %</c:formatCode>
                <c:ptCount val="8"/>
                <c:pt idx="0">
                  <c:v>0.45900000000000002</c:v>
                </c:pt>
                <c:pt idx="1">
                  <c:v>0.46300000000000002</c:v>
                </c:pt>
                <c:pt idx="2">
                  <c:v>0.46400000000000002</c:v>
                </c:pt>
                <c:pt idx="3">
                  <c:v>0.47199999999999998</c:v>
                </c:pt>
                <c:pt idx="4">
                  <c:v>0.48799999999999999</c:v>
                </c:pt>
                <c:pt idx="5">
                  <c:v>0.499</c:v>
                </c:pt>
                <c:pt idx="6">
                  <c:v>0.49099999999999999</c:v>
                </c:pt>
                <c:pt idx="7">
                  <c:v>0.48199999999999998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F1-417B-BB6B-6A1C0E0B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4580127"/>
        <c:axId val="924566207"/>
      </c:barChart>
      <c:catAx>
        <c:axId val="924580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24566207"/>
        <c:crosses val="autoZero"/>
        <c:auto val="1"/>
        <c:lblAlgn val="ctr"/>
        <c:lblOffset val="100"/>
        <c:noMultiLvlLbl val="0"/>
      </c:catAx>
      <c:valAx>
        <c:axId val="92456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24580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Yhdyskuntajätevedenpuhdistamoilla</a:t>
            </a:r>
          </a:p>
          <a:p>
            <a:pPr>
              <a:defRPr/>
            </a:pPr>
            <a:r>
              <a:rPr lang="fi-FI"/>
              <a:t>syntyvä</a:t>
            </a:r>
            <a:r>
              <a:rPr lang="fi-FI" baseline="0"/>
              <a:t> liete ja sen käyttö maataloudessa</a:t>
            </a:r>
          </a:p>
          <a:p>
            <a:pPr>
              <a:defRPr/>
            </a:pPr>
            <a:r>
              <a:rPr lang="fi-FI" baseline="0"/>
              <a:t>vuosina 2019-2023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Lietteet!$B$2</c:f>
              <c:strCache>
                <c:ptCount val="1"/>
                <c:pt idx="0">
                  <c:v>Lietteen muodostus jätevedenpuhdistamoilla</c:v>
                </c:pt>
              </c:strCache>
            </c:strRef>
          </c:tx>
          <c:spPr>
            <a:ln w="28575" cap="rnd">
              <a:solidFill>
                <a:srgbClr val="005854"/>
              </a:solidFill>
              <a:round/>
            </a:ln>
            <a:effectLst/>
          </c:spPr>
          <c:marker>
            <c:symbol val="none"/>
          </c:marker>
          <c:cat>
            <c:numRef>
              <c:f>Lietteet!$A$3:$A$7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Lietteet!$B$3:$B$7</c:f>
              <c:numCache>
                <c:formatCode>_-* #\ ##0_-;\-* #\ ##0_-;_-* "-"??_-;_-@_-</c:formatCode>
                <c:ptCount val="5"/>
                <c:pt idx="0">
                  <c:v>160173</c:v>
                </c:pt>
                <c:pt idx="1">
                  <c:v>153651</c:v>
                </c:pt>
                <c:pt idx="2">
                  <c:v>155211</c:v>
                </c:pt>
                <c:pt idx="3">
                  <c:v>154397</c:v>
                </c:pt>
                <c:pt idx="4">
                  <c:v>141588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B-445A-83C2-B6C343FBFEB7}"/>
            </c:ext>
          </c:extLst>
        </c:ser>
        <c:ser>
          <c:idx val="1"/>
          <c:order val="1"/>
          <c:tx>
            <c:strRef>
              <c:f>Lietteet!$C$2</c:f>
              <c:strCache>
                <c:ptCount val="1"/>
                <c:pt idx="0">
                  <c:v>Lietteen maatalouskäyttö</c:v>
                </c:pt>
              </c:strCache>
            </c:strRef>
          </c:tx>
          <c:spPr>
            <a:ln w="28575" cap="rnd">
              <a:solidFill>
                <a:srgbClr val="84C497"/>
              </a:solidFill>
              <a:round/>
            </a:ln>
            <a:effectLst/>
          </c:spPr>
          <c:marker>
            <c:symbol val="none"/>
          </c:marker>
          <c:cat>
            <c:numRef>
              <c:f>Lietteet!$A$3:$A$7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Lietteet!$C$3:$C$7</c:f>
              <c:numCache>
                <c:formatCode>_-* #\ ##0_-;\-* #\ ##0_-;_-* "-"??_-;_-@_-</c:formatCode>
                <c:ptCount val="5"/>
                <c:pt idx="0">
                  <c:v>64069</c:v>
                </c:pt>
                <c:pt idx="1">
                  <c:v>59023</c:v>
                </c:pt>
                <c:pt idx="2">
                  <c:v>59563</c:v>
                </c:pt>
                <c:pt idx="3">
                  <c:v>60466</c:v>
                </c:pt>
                <c:pt idx="4">
                  <c:v>55629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B-445A-83C2-B6C343FBF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813039"/>
        <c:axId val="1560811119"/>
      </c:lineChart>
      <c:catAx>
        <c:axId val="15608130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0811119"/>
        <c:crosses val="autoZero"/>
        <c:auto val="1"/>
        <c:lblAlgn val="ctr"/>
        <c:lblOffset val="100"/>
        <c:noMultiLvlLbl val="0"/>
      </c:catAx>
      <c:valAx>
        <c:axId val="156081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0.11070639622204823"/>
              <c:y val="0.18900427433124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0813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Materiaalikohtainen kierrätysaste</a:t>
            </a:r>
          </a:p>
          <a:p>
            <a:pPr>
              <a:defRPr/>
            </a:pPr>
            <a:r>
              <a:rPr lang="fi-FI"/>
              <a:t>vuosina</a:t>
            </a:r>
            <a:r>
              <a:rPr lang="fi-FI" baseline="0"/>
              <a:t> 2016-2023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YKJ!$A$26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5854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YKJ!$B$26:$H$26</c:f>
              <c:numCache>
                <c:formatCode>0%</c:formatCode>
                <c:ptCount val="7"/>
                <c:pt idx="0">
                  <c:v>0.58018284842122825</c:v>
                </c:pt>
                <c:pt idx="1">
                  <c:v>0.85285728869681754</c:v>
                </c:pt>
                <c:pt idx="2">
                  <c:v>8.4607126028185042E-2</c:v>
                </c:pt>
                <c:pt idx="3">
                  <c:v>0.72554826228834213</c:v>
                </c:pt>
                <c:pt idx="4">
                  <c:v>0.46437928374856952</c:v>
                </c:pt>
                <c:pt idx="5">
                  <c:v>5.6044847751874752E-2</c:v>
                </c:pt>
                <c:pt idx="6">
                  <c:v>0.81045389967171177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8-4AA5-86C2-D8496A2B7219}"/>
            </c:ext>
          </c:extLst>
        </c:ser>
        <c:ser>
          <c:idx val="1"/>
          <c:order val="1"/>
          <c:tx>
            <c:strRef>
              <c:f>YKJ!$A$27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84C497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YKJ!$B$27:$H$27</c:f>
              <c:numCache>
                <c:formatCode>0%</c:formatCode>
                <c:ptCount val="7"/>
                <c:pt idx="0">
                  <c:v>0.55144227002848067</c:v>
                </c:pt>
                <c:pt idx="1">
                  <c:v>0.84908591214273277</c:v>
                </c:pt>
                <c:pt idx="2">
                  <c:v>5.6403200164168117E-2</c:v>
                </c:pt>
                <c:pt idx="3">
                  <c:v>0.72072496050993196</c:v>
                </c:pt>
                <c:pt idx="4">
                  <c:v>0.47098237835693413</c:v>
                </c:pt>
                <c:pt idx="5">
                  <c:v>1.1856458735519181E-2</c:v>
                </c:pt>
                <c:pt idx="6">
                  <c:v>0.80303864039764195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8-4AA5-86C2-D8496A2B7219}"/>
            </c:ext>
          </c:extLst>
        </c:ser>
        <c:ser>
          <c:idx val="2"/>
          <c:order val="2"/>
          <c:tx>
            <c:strRef>
              <c:f>YKJ!$A$28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28E77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YKJ!$B$28:$H$28</c:f>
              <c:numCache>
                <c:formatCode>0%</c:formatCode>
                <c:ptCount val="7"/>
                <c:pt idx="0">
                  <c:v>0.57019942332473106</c:v>
                </c:pt>
                <c:pt idx="1">
                  <c:v>0.82242856494584293</c:v>
                </c:pt>
                <c:pt idx="2">
                  <c:v>0.13212088482474513</c:v>
                </c:pt>
                <c:pt idx="3">
                  <c:v>0.64029306965425237</c:v>
                </c:pt>
                <c:pt idx="4">
                  <c:v>0.44618902896138862</c:v>
                </c:pt>
                <c:pt idx="5">
                  <c:v>0.39991897716218872</c:v>
                </c:pt>
                <c:pt idx="6">
                  <c:v>0.7828581566415419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8-4AA5-86C2-D8496A2B7219}"/>
            </c:ext>
          </c:extLst>
        </c:ser>
        <c:ser>
          <c:idx val="3"/>
          <c:order val="3"/>
          <c:tx>
            <c:strRef>
              <c:f>YKJ!$A$29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4C1CB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YKJ!$B$29:$H$29</c:f>
              <c:numCache>
                <c:formatCode>0%</c:formatCode>
                <c:ptCount val="7"/>
                <c:pt idx="0">
                  <c:v>0.57167532037881164</c:v>
                </c:pt>
                <c:pt idx="1">
                  <c:v>0.82404120489640442</c:v>
                </c:pt>
                <c:pt idx="2">
                  <c:v>0.17870249554817697</c:v>
                </c:pt>
                <c:pt idx="3">
                  <c:v>0.68509849033438974</c:v>
                </c:pt>
                <c:pt idx="4">
                  <c:v>0.47607618177879957</c:v>
                </c:pt>
                <c:pt idx="5">
                  <c:v>0.57370981491408057</c:v>
                </c:pt>
                <c:pt idx="6">
                  <c:v>0.77895230048920672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8-4AA5-86C2-D8496A2B7219}"/>
            </c:ext>
          </c:extLst>
        </c:ser>
        <c:ser>
          <c:idx val="4"/>
          <c:order val="4"/>
          <c:tx>
            <c:strRef>
              <c:f>YKJ!$A$30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3A44C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YKJ!$B$30:$H$30</c:f>
              <c:numCache>
                <c:formatCode>0%</c:formatCode>
                <c:ptCount val="7"/>
                <c:pt idx="0">
                  <c:v>0.57950842114493784</c:v>
                </c:pt>
                <c:pt idx="1">
                  <c:v>0.77403879137640452</c:v>
                </c:pt>
                <c:pt idx="2">
                  <c:v>0.16089608187149618</c:v>
                </c:pt>
                <c:pt idx="3">
                  <c:v>0.66756947727988125</c:v>
                </c:pt>
                <c:pt idx="4">
                  <c:v>0.44948193820072402</c:v>
                </c:pt>
                <c:pt idx="5">
                  <c:v>0.58836027391734924</c:v>
                </c:pt>
                <c:pt idx="6">
                  <c:v>0.77412095186843843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68-4AA5-86C2-D8496A2B7219}"/>
            </c:ext>
          </c:extLst>
        </c:ser>
        <c:ser>
          <c:idx val="5"/>
          <c:order val="5"/>
          <c:tx>
            <c:strRef>
              <c:f>YKJ!$A$31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B34733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YKJ!$B$31:$H$31</c:f>
              <c:numCache>
                <c:formatCode>0%</c:formatCode>
                <c:ptCount val="7"/>
                <c:pt idx="0">
                  <c:v>0.54566222185926583</c:v>
                </c:pt>
                <c:pt idx="1">
                  <c:v>0.79509074696917226</c:v>
                </c:pt>
                <c:pt idx="2">
                  <c:v>0.128131982686706</c:v>
                </c:pt>
                <c:pt idx="3">
                  <c:v>0.65563869992795953</c:v>
                </c:pt>
                <c:pt idx="4">
                  <c:v>0.41042406939606796</c:v>
                </c:pt>
                <c:pt idx="5">
                  <c:v>0.44379146246107354</c:v>
                </c:pt>
                <c:pt idx="6">
                  <c:v>0.73894755281948932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68-4AA5-86C2-D8496A2B7219}"/>
            </c:ext>
          </c:extLst>
        </c:ser>
        <c:ser>
          <c:idx val="7"/>
          <c:order val="6"/>
          <c:tx>
            <c:strRef>
              <c:f>YKJ!$A$32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6085"/>
            </a:solidFill>
            <a:ln>
              <a:noFill/>
            </a:ln>
            <a:effectLst/>
          </c:spPr>
          <c:invertIfNegative val="0"/>
          <c:val>
            <c:numRef>
              <c:f>YKJ!$B$32:$H$32</c:f>
              <c:numCache>
                <c:formatCode>0%</c:formatCode>
                <c:ptCount val="7"/>
                <c:pt idx="0">
                  <c:v>0.60816990481537503</c:v>
                </c:pt>
                <c:pt idx="1">
                  <c:v>0.59771526183158918</c:v>
                </c:pt>
                <c:pt idx="2">
                  <c:v>0.20884491713827014</c:v>
                </c:pt>
                <c:pt idx="3">
                  <c:v>0.74640250096555338</c:v>
                </c:pt>
                <c:pt idx="4">
                  <c:v>0.46382771318669785</c:v>
                </c:pt>
                <c:pt idx="5">
                  <c:v>0.56685847438851267</c:v>
                </c:pt>
                <c:pt idx="6">
                  <c:v>0.81102261404758846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17-47FF-9A0E-4BF114688C8E}"/>
            </c:ext>
          </c:extLst>
        </c:ser>
        <c:ser>
          <c:idx val="6"/>
          <c:order val="7"/>
          <c:tx>
            <c:strRef>
              <c:f>YKJ!$A$33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75756"/>
            </a:solidFill>
            <a:ln>
              <a:noFill/>
            </a:ln>
            <a:effectLst/>
          </c:spPr>
          <c:invertIfNegative val="0"/>
          <c:cat>
            <c:strRef>
              <c:f>YKJ!$B$25:$H$25</c:f>
              <c:strCache>
                <c:ptCount val="7"/>
                <c:pt idx="0">
                  <c:v>Paperi ja kartonki</c:v>
                </c:pt>
                <c:pt idx="1">
                  <c:v>Metalli</c:v>
                </c:pt>
                <c:pt idx="2">
                  <c:v>Muovi</c:v>
                </c:pt>
                <c:pt idx="3">
                  <c:v>Lasi</c:v>
                </c:pt>
                <c:pt idx="4">
                  <c:v>Biojäte</c:v>
                </c:pt>
                <c:pt idx="5">
                  <c:v>Puujäte </c:v>
                </c:pt>
                <c:pt idx="6">
                  <c:v>Sähkö- ja elektroniikkaromu</c:v>
                </c:pt>
              </c:strCache>
            </c:strRef>
          </c:cat>
          <c:val>
            <c:numRef>
              <c:f>YKJ!$B$33:$H$33</c:f>
              <c:numCache>
                <c:formatCode>0%</c:formatCode>
                <c:ptCount val="7"/>
                <c:pt idx="0">
                  <c:v>0.58254888090432799</c:v>
                </c:pt>
                <c:pt idx="1">
                  <c:v>0.67525260293405687</c:v>
                </c:pt>
                <c:pt idx="2">
                  <c:v>0.18992974813241389</c:v>
                </c:pt>
                <c:pt idx="3">
                  <c:v>0.8040868801776655</c:v>
                </c:pt>
                <c:pt idx="4">
                  <c:v>0.48403892193633075</c:v>
                </c:pt>
                <c:pt idx="5">
                  <c:v>0.47891430372331095</c:v>
                </c:pt>
                <c:pt idx="6">
                  <c:v>0.87794375473902853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68-4AA5-86C2-D8496A2B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484191"/>
        <c:axId val="354472191"/>
      </c:barChart>
      <c:catAx>
        <c:axId val="354484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4472191"/>
        <c:crosses val="autoZero"/>
        <c:auto val="1"/>
        <c:lblAlgn val="ctr"/>
        <c:lblOffset val="100"/>
        <c:noMultiLvlLbl val="0"/>
      </c:catAx>
      <c:valAx>
        <c:axId val="35447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448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Kotikompostoidun</a:t>
            </a:r>
            <a:r>
              <a:rPr lang="fi-FI" baseline="0"/>
              <a:t> biojätteen määrä</a:t>
            </a:r>
          </a:p>
          <a:p>
            <a:pPr>
              <a:defRPr/>
            </a:pPr>
            <a:r>
              <a:rPr lang="fi-FI" baseline="0"/>
              <a:t>vuosina 2021-2023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Kotikompostointi!$B$2</c:f>
              <c:strCache>
                <c:ptCount val="1"/>
                <c:pt idx="0">
                  <c:v>Määrä (t)</c:v>
                </c:pt>
              </c:strCache>
            </c:strRef>
          </c:tx>
          <c:spPr>
            <a:solidFill>
              <a:srgbClr val="005854"/>
            </a:solidFill>
            <a:ln>
              <a:noFill/>
            </a:ln>
            <a:effectLst/>
          </c:spPr>
          <c:invertIfNegative val="0"/>
          <c:cat>
            <c:numRef>
              <c:f>Kotikompostointi!$A$3:$A$5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Kotikompostointi!$B$3:$B$5</c:f>
              <c:numCache>
                <c:formatCode>_-* #\ ##0_-;\-* #\ ##0_-;_-* "-"??_-;_-@_-</c:formatCode>
                <c:ptCount val="3"/>
                <c:pt idx="0">
                  <c:v>59669.56744405489</c:v>
                </c:pt>
                <c:pt idx="1">
                  <c:v>59444.947516705928</c:v>
                </c:pt>
                <c:pt idx="2">
                  <c:v>59173.558959715221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2-4D8D-93DF-84D4691E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50157375"/>
        <c:axId val="350176575"/>
      </c:barChart>
      <c:lineChart>
        <c:grouping val="standard"/>
        <c:varyColors val="0"/>
        <c:ser>
          <c:idx val="1"/>
          <c:order val="1"/>
          <c:tx>
            <c:strRef>
              <c:f>Kotikompostointi!$C$2</c:f>
              <c:strCache>
                <c:ptCount val="1"/>
                <c:pt idx="0">
                  <c:v>Osuus yhdyskuntajätteen kokonaismäärästä</c:v>
                </c:pt>
              </c:strCache>
            </c:strRef>
          </c:tx>
          <c:spPr>
            <a:ln w="28575" cap="rnd">
              <a:solidFill>
                <a:srgbClr val="F28E77"/>
              </a:solidFill>
              <a:round/>
            </a:ln>
            <a:effectLst/>
          </c:spPr>
          <c:marker>
            <c:symbol val="none"/>
          </c:marker>
          <c:cat>
            <c:numRef>
              <c:f>Kotikompostointi!$A$3:$A$5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Kotikompostointi!$C$3:$C$5</c:f>
              <c:numCache>
                <c:formatCode>0.0\ %</c:formatCode>
                <c:ptCount val="3"/>
                <c:pt idx="0">
                  <c:v>1.7673771111321498E-2</c:v>
                </c:pt>
                <c:pt idx="1">
                  <c:v>2.0512099895241699E-2</c:v>
                </c:pt>
                <c:pt idx="2">
                  <c:v>2.2651882883263599E-2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2-4D8D-93DF-84D4691E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21791"/>
        <c:axId val="95814591"/>
      </c:lineChart>
      <c:catAx>
        <c:axId val="350157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0176575"/>
        <c:crosses val="autoZero"/>
        <c:auto val="1"/>
        <c:lblAlgn val="ctr"/>
        <c:lblOffset val="100"/>
        <c:noMultiLvlLbl val="0"/>
      </c:catAx>
      <c:valAx>
        <c:axId val="350176575"/>
        <c:scaling>
          <c:orientation val="minMax"/>
          <c:max val="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8.4912013457653909E-2"/>
              <c:y val="0.1571831849707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0157375"/>
        <c:crosses val="autoZero"/>
        <c:crossBetween val="between"/>
      </c:valAx>
      <c:valAx>
        <c:axId val="95814591"/>
        <c:scaling>
          <c:orientation val="minMax"/>
          <c:max val="5.000000000000001E-2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Osuus</a:t>
                </a:r>
              </a:p>
            </c:rich>
          </c:tx>
          <c:layout>
            <c:manualLayout>
              <c:xMode val="edge"/>
              <c:yMode val="edge"/>
              <c:x val="0.86794465636516449"/>
              <c:y val="0.15465391830587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.0\ 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5821791"/>
        <c:crosses val="max"/>
        <c:crossBetween val="between"/>
      </c:valAx>
      <c:catAx>
        <c:axId val="95821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8145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Uudelleenkäyttömäärät tuoteryhmittäin</a:t>
            </a:r>
          </a:p>
          <a:p>
            <a:pPr>
              <a:defRPr/>
            </a:pPr>
            <a:r>
              <a:rPr lang="fi-FI"/>
              <a:t>vuonna</a:t>
            </a:r>
            <a:r>
              <a:rPr lang="fi-FI" baseline="0"/>
              <a:t> </a:t>
            </a:r>
            <a:r>
              <a:rPr lang="fi-FI"/>
              <a:t>2021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Uudelleenkäyttö!$A$3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854"/>
            </a:solidFill>
            <a:ln>
              <a:noFill/>
            </a:ln>
            <a:effectLst/>
          </c:spPr>
          <c:invertIfNegative val="0"/>
          <c:cat>
            <c:strRef>
              <c:f>Uudelleenkäyttö!$B$2:$E$2</c:f>
              <c:strCache>
                <c:ptCount val="4"/>
                <c:pt idx="0">
                  <c:v>Tekstiilit</c:v>
                </c:pt>
                <c:pt idx="1">
                  <c:v>Huonekalut</c:v>
                </c:pt>
                <c:pt idx="2">
                  <c:v>Elektroniikka</c:v>
                </c:pt>
                <c:pt idx="3">
                  <c:v>Rakentaminen</c:v>
                </c:pt>
              </c:strCache>
            </c:strRef>
          </c:cat>
          <c:val>
            <c:numRef>
              <c:f>Uudelleenkäyttö!$B$3:$E$3</c:f>
              <c:numCache>
                <c:formatCode>_-* #\ ##0.0_-;\-* #\ ##0.0_-;_-* "-"??_-;_-@_-</c:formatCode>
                <c:ptCount val="4"/>
                <c:pt idx="0">
                  <c:v>16110.3</c:v>
                </c:pt>
                <c:pt idx="1">
                  <c:v>15536.5</c:v>
                </c:pt>
                <c:pt idx="2">
                  <c:v>3063.7</c:v>
                </c:pt>
                <c:pt idx="3">
                  <c:v>785.2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6-4967-993F-57960DC22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069375"/>
        <c:axId val="501087615"/>
      </c:barChart>
      <c:catAx>
        <c:axId val="50106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1087615"/>
        <c:crosses val="autoZero"/>
        <c:auto val="1"/>
        <c:lblAlgn val="ctr"/>
        <c:lblOffset val="100"/>
        <c:noMultiLvlLbl val="0"/>
      </c:catAx>
      <c:valAx>
        <c:axId val="501087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0.10878762020644345"/>
              <c:y val="0.17692846319536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106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Rakennus- ja</a:t>
            </a:r>
            <a:r>
              <a:rPr lang="fi-FI" baseline="0"/>
              <a:t> purkujätteen materiaalihyödynnys käsittelytavoittain</a:t>
            </a:r>
          </a:p>
          <a:p>
            <a:pPr>
              <a:defRPr/>
            </a:pPr>
            <a:r>
              <a:rPr lang="fi-FI" baseline="0"/>
              <a:t>sekä materaalihyödynnysaste (%)</a:t>
            </a:r>
          </a:p>
          <a:p>
            <a:pPr>
              <a:defRPr/>
            </a:pPr>
            <a:r>
              <a:rPr lang="fi-FI" baseline="0"/>
              <a:t>vuosina 2015-2023</a:t>
            </a:r>
          </a:p>
          <a:p>
            <a:pPr>
              <a:defRPr/>
            </a:pPr>
            <a:endParaRPr lang="fi-FI" baseline="0"/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'Rakennus- ja purkujätteet'!$C$19</c:f>
              <c:strCache>
                <c:ptCount val="1"/>
                <c:pt idx="0">
                  <c:v>Kierrätys</c:v>
                </c:pt>
              </c:strCache>
            </c:strRef>
          </c:tx>
          <c:spPr>
            <a:solidFill>
              <a:srgbClr val="64C1CB"/>
            </a:solidFill>
            <a:ln>
              <a:noFill/>
            </a:ln>
            <a:effectLst/>
          </c:spPr>
          <c:invertIfNegative val="0"/>
          <c:cat>
            <c:numRef>
              <c:f>'Rakennus- ja purkujätteet'!$A$20:$A$28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'Rakennus- ja purkujätteet'!$C$20:$C$28</c:f>
              <c:numCache>
                <c:formatCode>_-* #\ ##0_-;\-* #\ ##0_-;_-* "-"??_-;_-@_-</c:formatCode>
                <c:ptCount val="9"/>
                <c:pt idx="0">
                  <c:v>1231799</c:v>
                </c:pt>
                <c:pt idx="1">
                  <c:v>1157422</c:v>
                </c:pt>
                <c:pt idx="2">
                  <c:v>824054</c:v>
                </c:pt>
                <c:pt idx="3">
                  <c:v>829886</c:v>
                </c:pt>
                <c:pt idx="4">
                  <c:v>708381</c:v>
                </c:pt>
                <c:pt idx="5">
                  <c:v>872685</c:v>
                </c:pt>
                <c:pt idx="6">
                  <c:v>982085</c:v>
                </c:pt>
                <c:pt idx="7">
                  <c:v>457532</c:v>
                </c:pt>
                <c:pt idx="8">
                  <c:v>588158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DB-482E-9E1F-50315C408699}"/>
            </c:ext>
          </c:extLst>
        </c:ser>
        <c:ser>
          <c:idx val="2"/>
          <c:order val="1"/>
          <c:tx>
            <c:strRef>
              <c:f>'Rakennus- ja purkujätteet'!$D$19</c:f>
              <c:strCache>
                <c:ptCount val="1"/>
                <c:pt idx="0">
                  <c:v>Maantäyttö</c:v>
                </c:pt>
              </c:strCache>
            </c:strRef>
          </c:tx>
          <c:spPr>
            <a:solidFill>
              <a:srgbClr val="005854"/>
            </a:solidFill>
            <a:ln>
              <a:noFill/>
            </a:ln>
            <a:effectLst/>
          </c:spPr>
          <c:invertIfNegative val="0"/>
          <c:cat>
            <c:numRef>
              <c:f>'Rakennus- ja purkujätteet'!$A$20:$A$28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'Rakennus- ja purkujätteet'!$D$20:$D$28</c:f>
              <c:numCache>
                <c:formatCode>_-* #\ ##0_-;\-* #\ ##0_-;_-* "-"??_-;_-@_-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3673</c:v>
                </c:pt>
                <c:pt idx="3">
                  <c:v>2547</c:v>
                </c:pt>
                <c:pt idx="4">
                  <c:v>9095</c:v>
                </c:pt>
                <c:pt idx="5">
                  <c:v>31788</c:v>
                </c:pt>
                <c:pt idx="6">
                  <c:v>45370</c:v>
                </c:pt>
                <c:pt idx="7">
                  <c:v>61637</c:v>
                </c:pt>
                <c:pt idx="8">
                  <c:v>48246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DB-482E-9E1F-50315C408699}"/>
            </c:ext>
          </c:extLst>
        </c:ser>
        <c:ser>
          <c:idx val="0"/>
          <c:order val="2"/>
          <c:tx>
            <c:strRef>
              <c:f>'Rakennus- ja purkujätteet'!$B$19</c:f>
              <c:strCache>
                <c:ptCount val="1"/>
                <c:pt idx="0">
                  <c:v>Uudelleenkäytön valmistelu</c:v>
                </c:pt>
              </c:strCache>
            </c:strRef>
          </c:tx>
          <c:spPr>
            <a:solidFill>
              <a:srgbClr val="84C497"/>
            </a:solidFill>
            <a:ln>
              <a:noFill/>
            </a:ln>
            <a:effectLst/>
          </c:spPr>
          <c:invertIfNegative val="0"/>
          <c:cat>
            <c:numRef>
              <c:f>'Rakennus- ja purkujätteet'!$A$20:$A$28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'Rakennus- ja purkujätteet'!$B$20:$B$28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_-* #\ ##0_-;\-* #\ ##0_-;_-* &quot;-&quot;??_-;_-@_-">
                  <c:v>112008</c:v>
                </c:pt>
                <c:pt idx="8" formatCode="_-* #\ ##0_-;\-* #\ ##0_-;_-* &quot;-&quot;??_-;_-@_-">
                  <c:v>89905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B-482E-9E1F-50315C408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8661536"/>
        <c:axId val="918659616"/>
      </c:barChart>
      <c:lineChart>
        <c:grouping val="standard"/>
        <c:varyColors val="0"/>
        <c:ser>
          <c:idx val="3"/>
          <c:order val="3"/>
          <c:tx>
            <c:strRef>
              <c:f>'Rakennus- ja purkujätteet'!$G$19</c:f>
              <c:strCache>
                <c:ptCount val="1"/>
                <c:pt idx="0">
                  <c:v>Materiaalihyödynnysaste</c:v>
                </c:pt>
              </c:strCache>
            </c:strRef>
          </c:tx>
          <c:spPr>
            <a:ln w="28575" cap="rnd">
              <a:solidFill>
                <a:srgbClr val="F28E77"/>
              </a:solidFill>
              <a:round/>
            </a:ln>
            <a:effectLst/>
          </c:spPr>
          <c:marker>
            <c:symbol val="none"/>
          </c:marker>
          <c:cat>
            <c:numRef>
              <c:f>'Rakennus- ja purkujätteet'!$A$20:$A$28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'Rakennus- ja purkujätteet'!$G$20:$G$28</c:f>
              <c:numCache>
                <c:formatCode>0%</c:formatCode>
                <c:ptCount val="9"/>
                <c:pt idx="0">
                  <c:v>0.69468591350877018</c:v>
                </c:pt>
                <c:pt idx="1">
                  <c:v>0.67595369916135217</c:v>
                </c:pt>
                <c:pt idx="2">
                  <c:v>0.54841163254637693</c:v>
                </c:pt>
                <c:pt idx="3">
                  <c:v>0.54340223945437371</c:v>
                </c:pt>
                <c:pt idx="4">
                  <c:v>0.47982173441129083</c:v>
                </c:pt>
                <c:pt idx="5">
                  <c:v>0.55751068516995805</c:v>
                </c:pt>
                <c:pt idx="6">
                  <c:v>0.56618792531392426</c:v>
                </c:pt>
                <c:pt idx="7">
                  <c:v>0.53604280345654898</c:v>
                </c:pt>
                <c:pt idx="8">
                  <c:v>0.539557394585921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DB-482E-9E1F-50315C408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28336"/>
        <c:axId val="1056734096"/>
      </c:lineChart>
      <c:catAx>
        <c:axId val="918661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8659616"/>
        <c:crosses val="autoZero"/>
        <c:auto val="1"/>
        <c:lblAlgn val="ctr"/>
        <c:lblOffset val="100"/>
        <c:noMultiLvlLbl val="0"/>
      </c:catAx>
      <c:valAx>
        <c:axId val="91865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8.0164694548638255E-2"/>
              <c:y val="0.220317302856827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8661536"/>
        <c:crosses val="autoZero"/>
        <c:crossBetween val="between"/>
      </c:valAx>
      <c:valAx>
        <c:axId val="105673409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Materiaalihyödynnys-</a:t>
                </a:r>
              </a:p>
              <a:p>
                <a:pPr>
                  <a:defRPr/>
                </a:pPr>
                <a:r>
                  <a:rPr lang="fi-FI"/>
                  <a:t>aste</a:t>
                </a:r>
              </a:p>
            </c:rich>
          </c:tx>
          <c:layout>
            <c:manualLayout>
              <c:xMode val="edge"/>
              <c:yMode val="edge"/>
              <c:x val="0.56166734137605401"/>
              <c:y val="0.17974290422999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56728336"/>
        <c:crosses val="max"/>
        <c:crossBetween val="between"/>
      </c:valAx>
      <c:catAx>
        <c:axId val="105672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673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08493740166043"/>
          <c:y val="0.39745663187450403"/>
          <c:w val="0.19949454032649308"/>
          <c:h val="0.2093037905145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Raentamisen toimialalla syntynyt</a:t>
            </a:r>
            <a:r>
              <a:rPr lang="fi-FI" baseline="0"/>
              <a:t> jätemäärä</a:t>
            </a:r>
          </a:p>
          <a:p>
            <a:pPr>
              <a:defRPr/>
            </a:pPr>
            <a:r>
              <a:rPr lang="fi-FI" baseline="0"/>
              <a:t>jätelajeittain vuosina 2017-2023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'Rakennus- ja purkujätteet'!$B$2</c:f>
              <c:strCache>
                <c:ptCount val="1"/>
                <c:pt idx="0">
                  <c:v>Mineraalijätteet</c:v>
                </c:pt>
              </c:strCache>
            </c:strRef>
          </c:tx>
          <c:spPr>
            <a:solidFill>
              <a:srgbClr val="575756"/>
            </a:solidFill>
            <a:ln>
              <a:noFill/>
            </a:ln>
            <a:effectLst/>
          </c:spPr>
          <c:invertIfNegative val="0"/>
          <c:cat>
            <c:numRef>
              <c:f>'Rakennus- ja purkujätteet'!$A$3:$A$9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'Rakennus- ja purkujätteet'!$B$3:$B$9</c:f>
              <c:numCache>
                <c:formatCode>_-* #\ ##0_-;\-* #\ ##0_-;_-* "-"??_-;_-@_-</c:formatCode>
                <c:ptCount val="7"/>
                <c:pt idx="0">
                  <c:v>14330000</c:v>
                </c:pt>
                <c:pt idx="1">
                  <c:v>15101000</c:v>
                </c:pt>
                <c:pt idx="2">
                  <c:v>13239000</c:v>
                </c:pt>
                <c:pt idx="3">
                  <c:v>12453000</c:v>
                </c:pt>
                <c:pt idx="4">
                  <c:v>12386000</c:v>
                </c:pt>
                <c:pt idx="5">
                  <c:v>10261000</c:v>
                </c:pt>
                <c:pt idx="6">
                  <c:v>12208000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2-4A85-996E-D72BDFBCCDB5}"/>
            </c:ext>
          </c:extLst>
        </c:ser>
        <c:ser>
          <c:idx val="1"/>
          <c:order val="1"/>
          <c:tx>
            <c:strRef>
              <c:f>'Rakennus- ja purkujätteet'!$C$2</c:f>
              <c:strCache>
                <c:ptCount val="1"/>
                <c:pt idx="0">
                  <c:v>Puujätteet</c:v>
                </c:pt>
              </c:strCache>
            </c:strRef>
          </c:tx>
          <c:spPr>
            <a:solidFill>
              <a:srgbClr val="84C497"/>
            </a:solidFill>
            <a:ln>
              <a:noFill/>
            </a:ln>
            <a:effectLst/>
          </c:spPr>
          <c:invertIfNegative val="0"/>
          <c:cat>
            <c:numRef>
              <c:f>'Rakennus- ja purkujätteet'!$A$3:$A$9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'Rakennus- ja purkujätteet'!$C$3:$C$9</c:f>
              <c:numCache>
                <c:formatCode>_-* #\ ##0_-;\-* #\ ##0_-;_-* "-"??_-;_-@_-</c:formatCode>
                <c:ptCount val="7"/>
                <c:pt idx="0">
                  <c:v>193000</c:v>
                </c:pt>
                <c:pt idx="1">
                  <c:v>401000</c:v>
                </c:pt>
                <c:pt idx="2">
                  <c:v>381000</c:v>
                </c:pt>
                <c:pt idx="3">
                  <c:v>273000</c:v>
                </c:pt>
                <c:pt idx="4">
                  <c:v>295000</c:v>
                </c:pt>
                <c:pt idx="5">
                  <c:v>248000</c:v>
                </c:pt>
                <c:pt idx="6">
                  <c:v>234000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2-4A85-996E-D72BDFBCCDB5}"/>
            </c:ext>
          </c:extLst>
        </c:ser>
        <c:ser>
          <c:idx val="2"/>
          <c:order val="2"/>
          <c:tx>
            <c:strRef>
              <c:f>'Rakennus- ja purkujätteet'!$D$2</c:f>
              <c:strCache>
                <c:ptCount val="1"/>
                <c:pt idx="0">
                  <c:v>Metallijätteet</c:v>
                </c:pt>
              </c:strCache>
            </c:strRef>
          </c:tx>
          <c:spPr>
            <a:solidFill>
              <a:srgbClr val="E4E3DE"/>
            </a:solidFill>
            <a:ln>
              <a:noFill/>
            </a:ln>
            <a:effectLst/>
          </c:spPr>
          <c:invertIfNegative val="0"/>
          <c:cat>
            <c:numRef>
              <c:f>'Rakennus- ja purkujätteet'!$A$3:$A$9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'Rakennus- ja purkujätteet'!$D$3:$D$9</c:f>
              <c:numCache>
                <c:formatCode>_-* #\ ##0_-;\-* #\ ##0_-;_-* "-"??_-;_-@_-</c:formatCode>
                <c:ptCount val="7"/>
                <c:pt idx="0">
                  <c:v>164000</c:v>
                </c:pt>
                <c:pt idx="1">
                  <c:v>170000</c:v>
                </c:pt>
                <c:pt idx="2">
                  <c:v>1000</c:v>
                </c:pt>
                <c:pt idx="3">
                  <c:v>217000</c:v>
                </c:pt>
                <c:pt idx="4">
                  <c:v>264000</c:v>
                </c:pt>
                <c:pt idx="5">
                  <c:v>18000</c:v>
                </c:pt>
                <c:pt idx="6">
                  <c:v>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B2-4A85-996E-D72BDFBCCDB5}"/>
            </c:ext>
          </c:extLst>
        </c:ser>
        <c:ser>
          <c:idx val="3"/>
          <c:order val="3"/>
          <c:tx>
            <c:strRef>
              <c:f>'Rakennus- ja purkujätteet'!$K$2</c:f>
              <c:strCache>
                <c:ptCount val="1"/>
                <c:pt idx="0">
                  <c:v>Muut jätteet yhteensä</c:v>
                </c:pt>
              </c:strCache>
            </c:strRef>
          </c:tx>
          <c:spPr>
            <a:solidFill>
              <a:srgbClr val="F28E77"/>
            </a:solidFill>
            <a:ln>
              <a:noFill/>
            </a:ln>
            <a:effectLst/>
          </c:spPr>
          <c:invertIfNegative val="0"/>
          <c:cat>
            <c:numRef>
              <c:f>'Rakennus- ja purkujätteet'!$A$3:$A$9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'Rakennus- ja purkujätteet'!$K$3:$K$9</c:f>
              <c:numCache>
                <c:formatCode>_-* #\ ##0_-;\-* #\ ##0_-;_-* "-"??_-;_-@_-</c:formatCode>
                <c:ptCount val="7"/>
                <c:pt idx="0">
                  <c:v>39000</c:v>
                </c:pt>
                <c:pt idx="1">
                  <c:v>42000</c:v>
                </c:pt>
                <c:pt idx="2">
                  <c:v>47000</c:v>
                </c:pt>
                <c:pt idx="3">
                  <c:v>747000</c:v>
                </c:pt>
                <c:pt idx="4">
                  <c:v>108000</c:v>
                </c:pt>
                <c:pt idx="5">
                  <c:v>147000</c:v>
                </c:pt>
                <c:pt idx="6">
                  <c:v>123000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B2-4A85-996E-D72BDFBCC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4306624"/>
        <c:axId val="1414301344"/>
      </c:barChart>
      <c:catAx>
        <c:axId val="1414306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14301344"/>
        <c:crosses val="autoZero"/>
        <c:auto val="1"/>
        <c:lblAlgn val="ctr"/>
        <c:lblOffset val="100"/>
        <c:noMultiLvlLbl val="0"/>
      </c:catAx>
      <c:valAx>
        <c:axId val="141430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0.10498687664041995"/>
              <c:y val="0.146102624671916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1430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alpha val="97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Syntyneet ja käsitellyt jäteöljyt</a:t>
            </a:r>
          </a:p>
          <a:p>
            <a:pPr>
              <a:defRPr/>
            </a:pPr>
            <a:r>
              <a:rPr lang="fi-FI"/>
              <a:t>vuosina 2020-2023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Öljyjätteet!$A$3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5854"/>
            </a:solidFill>
            <a:ln>
              <a:noFill/>
            </a:ln>
            <a:effectLst/>
          </c:spPr>
          <c:invertIfNegative val="0"/>
          <c:cat>
            <c:strRef>
              <c:f>Öljyjätteet!$C$2:$I$2</c:f>
              <c:strCache>
                <c:ptCount val="7"/>
                <c:pt idx="0">
                  <c:v>Jäteöljyn synty</c:v>
                </c:pt>
                <c:pt idx="1">
                  <c:v>Erilliskerätyt jäteöljyt*</c:v>
                </c:pt>
                <c:pt idx="2">
                  <c:v>Jäteöljyn vienti*</c:v>
                </c:pt>
                <c:pt idx="3">
                  <c:v>Jäteöljyn tuonti*</c:v>
                </c:pt>
                <c:pt idx="4">
                  <c:v>Regenerointi</c:v>
                </c:pt>
                <c:pt idx="5">
                  <c:v>Energiahyödyntäminen</c:v>
                </c:pt>
                <c:pt idx="6">
                  <c:v>Loppukäsittely</c:v>
                </c:pt>
              </c:strCache>
            </c:strRef>
          </c:cat>
          <c:val>
            <c:numRef>
              <c:f>Öljyjätteet!$C$3:$I$3</c:f>
              <c:numCache>
                <c:formatCode>_-* #\ ##0_-;\-* #\ ##0_-;_-* "-"??_-;_-@_-</c:formatCode>
                <c:ptCount val="7"/>
                <c:pt idx="0">
                  <c:v>20681</c:v>
                </c:pt>
                <c:pt idx="1">
                  <c:v>31233</c:v>
                </c:pt>
                <c:pt idx="2">
                  <c:v>0</c:v>
                </c:pt>
                <c:pt idx="3">
                  <c:v>38931</c:v>
                </c:pt>
                <c:pt idx="4">
                  <c:v>20714.479999999996</c:v>
                </c:pt>
                <c:pt idx="5">
                  <c:v>932</c:v>
                </c:pt>
                <c:pt idx="6">
                  <c:v>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3-4864-B694-F5A0D9DE2C69}"/>
            </c:ext>
          </c:extLst>
        </c:ser>
        <c:ser>
          <c:idx val="1"/>
          <c:order val="1"/>
          <c:tx>
            <c:strRef>
              <c:f>Öljyjätteet!$A$4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84C497"/>
            </a:solidFill>
            <a:ln>
              <a:noFill/>
            </a:ln>
            <a:effectLst/>
          </c:spPr>
          <c:invertIfNegative val="0"/>
          <c:cat>
            <c:strRef>
              <c:f>Öljyjätteet!$C$2:$I$2</c:f>
              <c:strCache>
                <c:ptCount val="7"/>
                <c:pt idx="0">
                  <c:v>Jäteöljyn synty</c:v>
                </c:pt>
                <c:pt idx="1">
                  <c:v>Erilliskerätyt jäteöljyt*</c:v>
                </c:pt>
                <c:pt idx="2">
                  <c:v>Jäteöljyn vienti*</c:v>
                </c:pt>
                <c:pt idx="3">
                  <c:v>Jäteöljyn tuonti*</c:v>
                </c:pt>
                <c:pt idx="4">
                  <c:v>Regenerointi</c:v>
                </c:pt>
                <c:pt idx="5">
                  <c:v>Energiahyödyntäminen</c:v>
                </c:pt>
                <c:pt idx="6">
                  <c:v>Loppukäsittely</c:v>
                </c:pt>
              </c:strCache>
            </c:strRef>
          </c:cat>
          <c:val>
            <c:numRef>
              <c:f>Öljyjätteet!$C$4:$I$4</c:f>
              <c:numCache>
                <c:formatCode>_-* #\ ##0_-;\-* #\ ##0_-;_-* "-"??_-;_-@_-</c:formatCode>
                <c:ptCount val="7"/>
                <c:pt idx="0">
                  <c:v>25478</c:v>
                </c:pt>
                <c:pt idx="1">
                  <c:v>31997</c:v>
                </c:pt>
                <c:pt idx="2">
                  <c:v>0</c:v>
                </c:pt>
                <c:pt idx="3">
                  <c:v>26062</c:v>
                </c:pt>
                <c:pt idx="4">
                  <c:v>22963</c:v>
                </c:pt>
                <c:pt idx="5">
                  <c:v>1019</c:v>
                </c:pt>
                <c:pt idx="6">
                  <c:v>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3-4864-B694-F5A0D9DE2C69}"/>
            </c:ext>
          </c:extLst>
        </c:ser>
        <c:ser>
          <c:idx val="2"/>
          <c:order val="2"/>
          <c:tx>
            <c:strRef>
              <c:f>Öljyjätteet!$A$5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4C1CB"/>
            </a:solidFill>
            <a:ln>
              <a:noFill/>
            </a:ln>
            <a:effectLst/>
          </c:spPr>
          <c:invertIfNegative val="0"/>
          <c:cat>
            <c:strRef>
              <c:f>Öljyjätteet!$C$2:$I$2</c:f>
              <c:strCache>
                <c:ptCount val="7"/>
                <c:pt idx="0">
                  <c:v>Jäteöljyn synty</c:v>
                </c:pt>
                <c:pt idx="1">
                  <c:v>Erilliskerätyt jäteöljyt*</c:v>
                </c:pt>
                <c:pt idx="2">
                  <c:v>Jäteöljyn vienti*</c:v>
                </c:pt>
                <c:pt idx="3">
                  <c:v>Jäteöljyn tuonti*</c:v>
                </c:pt>
                <c:pt idx="4">
                  <c:v>Regenerointi</c:v>
                </c:pt>
                <c:pt idx="5">
                  <c:v>Energiahyödyntäminen</c:v>
                </c:pt>
                <c:pt idx="6">
                  <c:v>Loppukäsittely</c:v>
                </c:pt>
              </c:strCache>
            </c:strRef>
          </c:cat>
          <c:val>
            <c:numRef>
              <c:f>Öljyjätteet!$C$5:$I$5</c:f>
              <c:numCache>
                <c:formatCode>_-* #\ ##0_-;\-* #\ ##0_-;_-* "-"??_-;_-@_-</c:formatCode>
                <c:ptCount val="7"/>
                <c:pt idx="0">
                  <c:v>25392</c:v>
                </c:pt>
                <c:pt idx="1">
                  <c:v>32333.265999999981</c:v>
                </c:pt>
                <c:pt idx="2">
                  <c:v>1070</c:v>
                </c:pt>
                <c:pt idx="3">
                  <c:v>34946</c:v>
                </c:pt>
                <c:pt idx="4">
                  <c:v>20432.0592</c:v>
                </c:pt>
                <c:pt idx="5">
                  <c:v>4455.5503600000002</c:v>
                </c:pt>
                <c:pt idx="6">
                  <c:v>507.53068000000025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83-4864-B694-F5A0D9DE2C69}"/>
            </c:ext>
          </c:extLst>
        </c:ser>
        <c:ser>
          <c:idx val="3"/>
          <c:order val="3"/>
          <c:tx>
            <c:strRef>
              <c:f>Öljyjätteet!$A$6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6085"/>
            </a:solidFill>
            <a:ln>
              <a:noFill/>
            </a:ln>
            <a:effectLst/>
          </c:spPr>
          <c:invertIfNegative val="0"/>
          <c:cat>
            <c:strRef>
              <c:f>Öljyjätteet!$C$2:$I$2</c:f>
              <c:strCache>
                <c:ptCount val="7"/>
                <c:pt idx="0">
                  <c:v>Jäteöljyn synty</c:v>
                </c:pt>
                <c:pt idx="1">
                  <c:v>Erilliskerätyt jäteöljyt*</c:v>
                </c:pt>
                <c:pt idx="2">
                  <c:v>Jäteöljyn vienti*</c:v>
                </c:pt>
                <c:pt idx="3">
                  <c:v>Jäteöljyn tuonti*</c:v>
                </c:pt>
                <c:pt idx="4">
                  <c:v>Regenerointi</c:v>
                </c:pt>
                <c:pt idx="5">
                  <c:v>Energiahyödyntäminen</c:v>
                </c:pt>
                <c:pt idx="6">
                  <c:v>Loppukäsittely</c:v>
                </c:pt>
              </c:strCache>
            </c:strRef>
          </c:cat>
          <c:val>
            <c:numRef>
              <c:f>Öljyjätteet!$C$6:$I$6</c:f>
              <c:numCache>
                <c:formatCode>_-* #\ ##0_-;\-* #\ ##0_-;_-* "-"??_-;_-@_-</c:formatCode>
                <c:ptCount val="7"/>
                <c:pt idx="0">
                  <c:v>0</c:v>
                </c:pt>
                <c:pt idx="1">
                  <c:v>37156</c:v>
                </c:pt>
                <c:pt idx="2">
                  <c:v>0</c:v>
                </c:pt>
                <c:pt idx="3">
                  <c:v>43630</c:v>
                </c:pt>
                <c:pt idx="4">
                  <c:v>55662</c:v>
                </c:pt>
                <c:pt idx="5">
                  <c:v>4355</c:v>
                </c:pt>
                <c:pt idx="6">
                  <c:v>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DA-415B-875E-62CE5F6CF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399391"/>
        <c:axId val="421398911"/>
      </c:barChart>
      <c:catAx>
        <c:axId val="42139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21398911"/>
        <c:crosses val="autoZero"/>
        <c:auto val="1"/>
        <c:lblAlgn val="ctr"/>
        <c:lblOffset val="100"/>
        <c:noMultiLvlLbl val="0"/>
      </c:catAx>
      <c:valAx>
        <c:axId val="42139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7.6995305164319253E-2"/>
              <c:y val="0.126269021093322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21399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Biohajoavan</a:t>
            </a:r>
            <a:r>
              <a:rPr lang="fi-FI" baseline="0"/>
              <a:t> yhdyskuntajätteen määrä asukasta kohden</a:t>
            </a:r>
          </a:p>
          <a:p>
            <a:pPr>
              <a:defRPr/>
            </a:pPr>
            <a:r>
              <a:rPr lang="fi-FI" baseline="0"/>
              <a:t>vuosina 2017-2023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'Biohajoava YKJ'!$B$19</c:f>
              <c:strCache>
                <c:ptCount val="1"/>
                <c:pt idx="0">
                  <c:v>Erilliskerätty yhdyskuntien biojäte</c:v>
                </c:pt>
              </c:strCache>
            </c:strRef>
          </c:tx>
          <c:spPr>
            <a:solidFill>
              <a:srgbClr val="005854"/>
            </a:solidFill>
            <a:ln>
              <a:noFill/>
            </a:ln>
            <a:effectLst/>
          </c:spPr>
          <c:invertIfNegative val="0"/>
          <c:cat>
            <c:numRef>
              <c:f>'Biohajoava YKJ'!$A$20:$A$26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'Biohajoava YKJ'!$B$20:$B$26</c:f>
              <c:numCache>
                <c:formatCode>_-* #\ ##0.0_-;\-* #\ ##0.0_-;_-* "-"??_-;_-@_-</c:formatCode>
                <c:ptCount val="7"/>
                <c:pt idx="0">
                  <c:v>70.881695153206977</c:v>
                </c:pt>
                <c:pt idx="1">
                  <c:v>76.984276137435145</c:v>
                </c:pt>
                <c:pt idx="2">
                  <c:v>84.025785424553135</c:v>
                </c:pt>
                <c:pt idx="3">
                  <c:v>89.32011009446866</c:v>
                </c:pt>
                <c:pt idx="4">
                  <c:v>84.864374132270029</c:v>
                </c:pt>
                <c:pt idx="5">
                  <c:v>79.725268108922222</c:v>
                </c:pt>
                <c:pt idx="6">
                  <c:v>71.570246960527669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0-4C2F-91CE-3ED7784A99E7}"/>
            </c:ext>
          </c:extLst>
        </c:ser>
        <c:ser>
          <c:idx val="1"/>
          <c:order val="1"/>
          <c:tx>
            <c:strRef>
              <c:f>'Biohajoava YKJ'!$C$19</c:f>
              <c:strCache>
                <c:ptCount val="1"/>
                <c:pt idx="0">
                  <c:v>Muu kuin erilliskerätty biohajoava yhdyskuntajäte</c:v>
                </c:pt>
              </c:strCache>
            </c:strRef>
          </c:tx>
          <c:spPr>
            <a:solidFill>
              <a:srgbClr val="84C497"/>
            </a:solidFill>
            <a:ln>
              <a:noFill/>
            </a:ln>
            <a:effectLst/>
          </c:spPr>
          <c:invertIfNegative val="0"/>
          <c:cat>
            <c:numRef>
              <c:f>'Biohajoava YKJ'!$A$20:$A$26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'Biohajoava YKJ'!$C$20:$C$26</c:f>
              <c:numCache>
                <c:formatCode>_-* #\ ##0.0_-;\-* #\ ##0.0_-;_-* "-"??_-;_-@_-</c:formatCode>
                <c:ptCount val="7"/>
                <c:pt idx="0">
                  <c:v>263.38778516015401</c:v>
                </c:pt>
                <c:pt idx="1">
                  <c:v>287.82637005001345</c:v>
                </c:pt>
                <c:pt idx="2">
                  <c:v>287.40645743247597</c:v>
                </c:pt>
                <c:pt idx="3">
                  <c:v>320.28482091758758</c:v>
                </c:pt>
                <c:pt idx="4">
                  <c:v>336.39364259771696</c:v>
                </c:pt>
                <c:pt idx="5">
                  <c:v>271.91719222066257</c:v>
                </c:pt>
                <c:pt idx="6">
                  <c:v>241.99222998612922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0-4C2F-91CE-3ED7784A9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115935"/>
        <c:axId val="501116415"/>
      </c:barChart>
      <c:catAx>
        <c:axId val="501115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1116415"/>
        <c:crosses val="autoZero"/>
        <c:auto val="1"/>
        <c:lblAlgn val="ctr"/>
        <c:lblOffset val="100"/>
        <c:noMultiLvlLbl val="0"/>
      </c:catAx>
      <c:valAx>
        <c:axId val="501116415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kg/as</a:t>
                </a:r>
              </a:p>
            </c:rich>
          </c:tx>
          <c:layout>
            <c:manualLayout>
              <c:xMode val="edge"/>
              <c:yMode val="edge"/>
              <c:x val="7.3057467170400139E-2"/>
              <c:y val="0.14879311142955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1115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Biohajoavan yhdyskuntajätteen määrä</a:t>
            </a:r>
            <a:r>
              <a:rPr lang="fi-FI" baseline="0"/>
              <a:t> ja kaatopaikkasijoitus</a:t>
            </a:r>
          </a:p>
          <a:p>
            <a:pPr>
              <a:defRPr/>
            </a:pPr>
            <a:r>
              <a:rPr lang="fi-FI" baseline="0"/>
              <a:t>vuosina 2010-2023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'Biohajoava YKJ'!$B$2</c:f>
              <c:strCache>
                <c:ptCount val="1"/>
                <c:pt idx="0">
                  <c:v>Biohajoavan yhdyskuntajätteen määrä</c:v>
                </c:pt>
              </c:strCache>
            </c:strRef>
          </c:tx>
          <c:spPr>
            <a:solidFill>
              <a:srgbClr val="005854"/>
            </a:solidFill>
            <a:ln>
              <a:noFill/>
            </a:ln>
            <a:effectLst/>
          </c:spPr>
          <c:invertIfNegative val="0"/>
          <c:cat>
            <c:numRef>
              <c:f>'Biohajoava YKJ'!$A$3:$A$16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'Biohajoava YKJ'!$B$3:$B$16</c:f>
              <c:numCache>
                <c:formatCode>_-* #\ ##0_-;\-* #\ ##0_-;_-* "-"??_-;_-@_-</c:formatCode>
                <c:ptCount val="14"/>
                <c:pt idx="0">
                  <c:v>1804407.79</c:v>
                </c:pt>
                <c:pt idx="1">
                  <c:v>1972160.3399999999</c:v>
                </c:pt>
                <c:pt idx="2">
                  <c:v>1898949</c:v>
                </c:pt>
                <c:pt idx="3">
                  <c:v>1836481.66</c:v>
                </c:pt>
                <c:pt idx="4">
                  <c:v>1947848.63</c:v>
                </c:pt>
                <c:pt idx="5">
                  <c:v>2003906.3</c:v>
                </c:pt>
                <c:pt idx="6">
                  <c:v>1859199.2</c:v>
                </c:pt>
                <c:pt idx="7">
                  <c:v>1882455.0999999999</c:v>
                </c:pt>
                <c:pt idx="8">
                  <c:v>2012995.5959999999</c:v>
                </c:pt>
                <c:pt idx="9">
                  <c:v>2052271.6</c:v>
                </c:pt>
                <c:pt idx="10">
                  <c:v>2266668.9</c:v>
                </c:pt>
                <c:pt idx="11">
                  <c:v>2337241</c:v>
                </c:pt>
                <c:pt idx="12">
                  <c:v>1956528.1</c:v>
                </c:pt>
                <c:pt idx="13">
                  <c:v>1757157.4000000001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E-4942-8892-C0384D823045}"/>
            </c:ext>
          </c:extLst>
        </c:ser>
        <c:ser>
          <c:idx val="1"/>
          <c:order val="1"/>
          <c:tx>
            <c:strRef>
              <c:f>'Biohajoava YKJ'!$C$2</c:f>
              <c:strCache>
                <c:ptCount val="1"/>
                <c:pt idx="0">
                  <c:v>Biohajoavan yhdyskuntajätteen kaatopaikkasijoitus</c:v>
                </c:pt>
              </c:strCache>
            </c:strRef>
          </c:tx>
          <c:spPr>
            <a:solidFill>
              <a:srgbClr val="F28E77"/>
            </a:solidFill>
            <a:ln>
              <a:noFill/>
            </a:ln>
            <a:effectLst/>
          </c:spPr>
          <c:invertIfNegative val="0"/>
          <c:cat>
            <c:numRef>
              <c:f>'Biohajoava YKJ'!$A$3:$A$16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'Biohajoava YKJ'!$C$3:$C$16</c:f>
              <c:numCache>
                <c:formatCode>_-* #\ ##0_-;\-* #\ ##0_-;_-* "-"??_-;_-@_-</c:formatCode>
                <c:ptCount val="14"/>
                <c:pt idx="0">
                  <c:v>777797</c:v>
                </c:pt>
                <c:pt idx="1">
                  <c:v>746729</c:v>
                </c:pt>
                <c:pt idx="2">
                  <c:v>615357</c:v>
                </c:pt>
                <c:pt idx="3">
                  <c:v>433830</c:v>
                </c:pt>
                <c:pt idx="4">
                  <c:v>275395</c:v>
                </c:pt>
                <c:pt idx="5">
                  <c:v>187128</c:v>
                </c:pt>
                <c:pt idx="6">
                  <c:v>53908</c:v>
                </c:pt>
                <c:pt idx="7">
                  <c:v>14857</c:v>
                </c:pt>
                <c:pt idx="8">
                  <c:v>13390</c:v>
                </c:pt>
                <c:pt idx="9">
                  <c:v>17511</c:v>
                </c:pt>
                <c:pt idx="10">
                  <c:v>10115</c:v>
                </c:pt>
                <c:pt idx="11">
                  <c:v>8753</c:v>
                </c:pt>
                <c:pt idx="12">
                  <c:v>6238</c:v>
                </c:pt>
                <c:pt idx="13">
                  <c:v>6279.5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8E-4942-8892-C0384D82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954127"/>
        <c:axId val="301948367"/>
      </c:barChart>
      <c:catAx>
        <c:axId val="301954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1948367"/>
        <c:crosses val="autoZero"/>
        <c:auto val="1"/>
        <c:lblAlgn val="ctr"/>
        <c:lblOffset val="100"/>
        <c:noMultiLvlLbl val="0"/>
      </c:catAx>
      <c:valAx>
        <c:axId val="30194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9.7372035406618859E-2"/>
              <c:y val="0.14217344260663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1954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485773</xdr:colOff>
      <xdr:row>2</xdr:row>
      <xdr:rowOff>47624</xdr:rowOff>
    </xdr:from>
    <xdr:to>
      <xdr:col>18</xdr:col>
      <xdr:colOff>104775</xdr:colOff>
      <xdr:row>22</xdr:row>
      <xdr:rowOff>114300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2E8BCCC0-7EB9-D463-1E77-0117576202E1}"/>
            </a:ext>
          </a:extLst>
        </xdr:cNvPr>
        <xdr:cNvSpPr txBox="1"/>
      </xdr:nvSpPr>
      <xdr:spPr>
        <a:xfrm>
          <a:off x="485773" y="428624"/>
          <a:ext cx="10591802" cy="387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Jätetietojen kansallinen raportointi</a:t>
          </a: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Suomen ympäristökeskus vastaa jätedirektiivin, kaatopaikkadirektiivin ja lietedirektiivin mukaisista kansallisist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jäteraportoinneista. Direktiiviraportoinnit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koostetaan vuosittain pääsääntöisesti kesä-elokuussa.</a:t>
          </a:r>
        </a:p>
        <a:p>
          <a:endParaRPr lang="fi-FI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Suurin osa tiedoista saadaan Tilastokeskuksen jätetilastosta; lisäksi hyödynnetään muun muassa ympäristönsuojelun tietojärjestelmä YLVA:a. Osa laskelmista tehdään Suomen ympäristökekuksessa.</a:t>
          </a:r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Jätedirektiivin raportointi edellyttää tietoja yhdyskuntajätteistä, uudelleenkäytöstä, rakennus-</a:t>
          </a:r>
          <a:r>
            <a:rPr lang="fi-FI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ja purkujätteistä sekä jäteöljyistä. Lisäksi Suomen ympäristökeskus tuottaa kotikompostoinnin päivittyvän määräarvion, jota hyödynnetään Tilastokeskuksen julkaisemassa jätetilastossa.</a:t>
          </a:r>
        </a:p>
        <a:p>
          <a:endParaRPr lang="fi-FI" sz="11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Yhdyskuntajätteistä raportoidaan kokonais- ja käsittelymäärät, kierrätysaste sekä yhdyskuntajätteen kaatopaikkasijoitus. Uudelleenkäytöstä raportoidaan tuoteryhmäkohtaiset määrätiedot sekä listaus valtakunnallisista uudelleenkäyttöä edistävistä toimenpiteistä. Rakennus- ja purkujätteistä raportoidaan määrä- ja käsittelytiedot. Jäteöljyistä raportoidaan markkinoille saatetut, syntyneet ja käsitellyt jäteöljyt öljytyypeittäin. </a:t>
          </a:r>
        </a:p>
        <a:p>
          <a:endParaRPr lang="fi-FI" sz="11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Kaatopaikkadirektiivin mukaisesti raportoidaan kaatopaikoille sijoitetut biohajoavat yhdyskuntajätteet. </a:t>
          </a: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Lietedirektiivin mukainen raportointi</a:t>
          </a:r>
          <a:r>
            <a:rPr lang="fi-FI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koostuu yhdyskuntien jätevesilietteiden analyysitiedoista sekä lietemääristä. Lisäksi raportointi edellyttää paikkatietojen tuottamista niistä kohteista, jotka ovat vastaanottaneet maanviljelykseen lietettä. </a:t>
          </a:r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Kaikki vuosittaiset raportointitiedot sekä niitä koskevat laaturaportit ovat saatavilla Suomen ympäristökeskuksen metatietopalvelu CKAN:ista: https://ckan.ymparisto.fi/organization/syke-reporting.</a:t>
          </a:r>
          <a:r>
            <a:rPr lang="fi-FI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504824</xdr:colOff>
      <xdr:row>1</xdr:row>
      <xdr:rowOff>28576</xdr:rowOff>
    </xdr:from>
    <xdr:to>
      <xdr:col>16</xdr:col>
      <xdr:colOff>466725</xdr:colOff>
      <xdr:row>20</xdr:row>
      <xdr:rowOff>38100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002D07D-0521-D539-93DB-CC2FD692D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523874</xdr:colOff>
      <xdr:row>1</xdr:row>
      <xdr:rowOff>123824</xdr:rowOff>
    </xdr:from>
    <xdr:to>
      <xdr:col>30</xdr:col>
      <xdr:colOff>304799</xdr:colOff>
      <xdr:row>22</xdr:row>
      <xdr:rowOff>180974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ECE62317-0B3B-52D4-BC52-BE4F0252BA87}"/>
            </a:ext>
          </a:extLst>
        </xdr:cNvPr>
        <xdr:cNvSpPr txBox="1"/>
      </xdr:nvSpPr>
      <xdr:spPr>
        <a:xfrm>
          <a:off x="13106399" y="380999"/>
          <a:ext cx="7705725" cy="406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Suomi on muiden EU-maiden tavoin sitoutunut kierrättämään yhdyskuntajätteistä 55 % vuoteen 2025 mennessä, 60 % vuonna 2030 ja 65 % vuonna 2035.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Suomi on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laskenut yhdyskuntajätteen kierrätysasteen kahdella eri menetelmällä. Menetelmässä 4 on mukana kaikki kierrätetty (ml. uudelleenkäytön valmistelu) yhdyskuntajäte. Menetelmä 2 huomioi paperin ja kartongin, metallin, muovin, lasin, biojätteen sekä sähkö- ja elektroniikkaromun kierrätyksen.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Menetelmän 2 mukainen kierrätysaste vuonna 2023 oli 51 % kun menetelmällä 4 laskettuna se oli vain 45 %. EU-keskiarvo samana vuonna oli 48 %. Menetelmä 2 on siis Suomen kannalta edullisempi.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2023 Suomen yhdyskuntajätteen kierrätysaste kasvoi hieman edellisvuodesta. Silti kummallakin laskentamenetelmällä Suomi on vielä kaukana 55 %:n kierrätystavoitteesta.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>
              <a:effectLst/>
            </a:rPr>
            <a:t>Materiaalikohtaisesti</a:t>
          </a:r>
          <a:r>
            <a:rPr lang="fi-FI" baseline="0">
              <a:effectLst/>
            </a:rPr>
            <a:t> tarkasteltuna, eli kaikesta erilliskerätystä jätteestä korkein kierrätysaste Suomessa on sähkö- ja elektroniikkaromulla, mikä nousi 88 %:iin vuonna 2023. Seuraavaksi korkeimmat ovat lasin, paperin ja kartongin sekä metallijätteen kierrätysasteet. Muovin kierrätysaste on matalin: vuonna 2023 se oli 19 %. On huomioitava, että materiaalikohtaiset kierrätysasteet eivät ole samat kuin pakkausjätteen kierrätysasteet.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baseline="0">
              <a:effectLst/>
            </a:rPr>
            <a:t>Yhdyskuntajätemäärien kehitystä seurataan myös Suomen ympäristökeskuksen koostamilla Valtakunnallisen jätesuunnitelman seurannan indikaattoreilla: https://www.ymparisto.fi/fi/kestava-kierto-ja-biotalous/kierratys-ja-jatteet/valtakunnallisen-jatesuunnitelman-seuranta.</a:t>
          </a:r>
          <a:endParaRPr lang="fi-FI">
            <a:effectLst/>
          </a:endParaRPr>
        </a:p>
        <a:p>
          <a:endParaRPr lang="fi-FI" sz="1100"/>
        </a:p>
      </xdr:txBody>
    </xdr:sp>
    <xdr:clientData/>
  </xdr:twoCellAnchor>
  <xdr:twoCellAnchor>
    <xdr:from>
      <xdr:col>9</xdr:col>
      <xdr:colOff>495299</xdr:colOff>
      <xdr:row>23</xdr:row>
      <xdr:rowOff>157162</xdr:rowOff>
    </xdr:from>
    <xdr:to>
      <xdr:col>19</xdr:col>
      <xdr:colOff>381000</xdr:colOff>
      <xdr:row>46</xdr:row>
      <xdr:rowOff>95250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80382606-5454-9C66-B653-E108708A5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</xdr:row>
      <xdr:rowOff>266700</xdr:rowOff>
    </xdr:from>
    <xdr:to>
      <xdr:col>19</xdr:col>
      <xdr:colOff>561975</xdr:colOff>
      <xdr:row>11</xdr:row>
      <xdr:rowOff>152400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5BD6CB71-A393-6E11-9044-9586FA6BD457}"/>
            </a:ext>
          </a:extLst>
        </xdr:cNvPr>
        <xdr:cNvSpPr txBox="1"/>
      </xdr:nvSpPr>
      <xdr:spPr>
        <a:xfrm>
          <a:off x="5124450" y="523875"/>
          <a:ext cx="7772400" cy="218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Suomen ympäristökeskus tuottaa kotikompostoidun yhdyskuntajätteen määräarvion, jota hyödynnetään Tilastokeskuksen</a:t>
          </a:r>
          <a:r>
            <a:rPr lang="fi-FI" sz="1100" baseline="0"/>
            <a:t> julkaisemassa jätetilastossa</a:t>
          </a:r>
          <a:r>
            <a:rPr lang="fi-FI" sz="1100"/>
            <a:t>.</a:t>
          </a:r>
          <a:r>
            <a:rPr lang="fi-FI" sz="1100" baseline="0"/>
            <a:t> Kotikompostoinnin yleisyyttä on arvioitu laajalla kyselyllä, minkä lisäksi kansallisia jätetilastoja hyödynnetään sen määrän arvioinnissa. Tulevaisuudessa laskennassa tullaan hyödyntämään myös kuntien kompostointirekisterien tietoja </a:t>
          </a:r>
        </a:p>
        <a:p>
          <a:endParaRPr lang="fi-FI" sz="1100" baseline="0"/>
        </a:p>
        <a:p>
          <a:r>
            <a:rPr lang="fi-FI" sz="1100" baseline="0"/>
            <a:t>Kotikompostoidun biojätteen määrä on vuosina 2021-2023 ollut vajaa 60 000 tonnia vuosittain. Vuonna 2023 sen osuus yhdyskuntajätteen kokonaismäärästä kasvoi hieman ollen 2,3 %.</a:t>
          </a:r>
        </a:p>
        <a:p>
          <a:endParaRPr lang="fi-FI" sz="1100" baseline="0"/>
        </a:p>
        <a:p>
          <a:r>
            <a:rPr lang="fi-FI" sz="1100" baseline="0"/>
            <a:t>Kotikompostoidun biojätteen määrä vuodessa kotikompostoivaa asukasta kohden laskettuna on noin 40 kiloa per henkilö. Keskimäärin noin 29 % suomalaisista kotikompostoi: se on yleisintä omakoti- ja paritaloissa, joista noin 55 % kotikompostoi. Vastaavasti noin 5 % rivitaloasukkaista ja noin 1 % kerrostaloasukkaista kotikompostoi. Biojätteiden käsittelyyn käytettävä kotikompostori on käytössä keskimäärin 10,8 kuukautta vuodessa. </a:t>
          </a:r>
          <a:endParaRPr lang="fi-FI" sz="1100"/>
        </a:p>
      </xdr:txBody>
    </xdr:sp>
    <xdr:clientData/>
  </xdr:twoCellAnchor>
  <xdr:twoCellAnchor>
    <xdr:from>
      <xdr:col>0</xdr:col>
      <xdr:colOff>323849</xdr:colOff>
      <xdr:row>13</xdr:row>
      <xdr:rowOff>166686</xdr:rowOff>
    </xdr:from>
    <xdr:to>
      <xdr:col>10</xdr:col>
      <xdr:colOff>95250</xdr:colOff>
      <xdr:row>32</xdr:row>
      <xdr:rowOff>95250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FB258D2-E8D4-06CC-11BF-F0602B62B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247650</xdr:rowOff>
    </xdr:from>
    <xdr:to>
      <xdr:col>15</xdr:col>
      <xdr:colOff>447675</xdr:colOff>
      <xdr:row>12</xdr:row>
      <xdr:rowOff>76200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6B24E45E-4F2B-FBC8-A76E-178AC69F88DC}"/>
            </a:ext>
          </a:extLst>
        </xdr:cNvPr>
        <xdr:cNvSpPr txBox="1"/>
      </xdr:nvSpPr>
      <xdr:spPr>
        <a:xfrm>
          <a:off x="5486400" y="247650"/>
          <a:ext cx="5000625" cy="2190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Suomen ympäristökeskus selvitti uudelleenkäyttömääriä</a:t>
          </a:r>
          <a:r>
            <a:rPr lang="fi-FI" sz="1100" baseline="0"/>
            <a:t> tuoteryhmittäin ensimmäistä kertaa vuodelle 2021. Määrätiedot raportoidaan jatkossa kolmen vuoden välein. Vuoden 2024 tiedot tullaan raportoimaan vuonna 2026.</a:t>
          </a:r>
        </a:p>
        <a:p>
          <a:endParaRPr lang="fi-FI" sz="1100" baseline="0"/>
        </a:p>
        <a:p>
          <a:r>
            <a:rPr lang="fi-FI" sz="1100" baseline="0"/>
            <a:t>Eniten uudelleenkäytettiin tekstiilejä, joiden määrä oli 16 100 tonnia. Toiseksi eniten uudelleenkäyttöön ohjautui huonekaluja, joita oli 15 500 tonnia. </a:t>
          </a:r>
        </a:p>
        <a:p>
          <a:endParaRPr lang="fi-FI" sz="1100" baseline="0"/>
        </a:p>
        <a:p>
          <a:r>
            <a:rPr lang="fi-FI" sz="1100" baseline="0">
              <a:solidFill>
                <a:sysClr val="windowText" lastClr="000000"/>
              </a:solidFill>
            </a:rPr>
            <a:t>Määrätiedot kerättiin uudelleenkäyttötoimijoille suunnatulla kyselyllä. Toimijoihin kuului muun muassa kirpputoreja, kierrätyskeskuksia ja hyväntekeväisyysjärjestöjä. </a:t>
          </a:r>
        </a:p>
        <a:p>
          <a:endParaRPr lang="fi-FI" sz="1100" baseline="0">
            <a:solidFill>
              <a:sysClr val="windowText" lastClr="000000"/>
            </a:solidFill>
          </a:endParaRPr>
        </a:p>
        <a:p>
          <a:r>
            <a:rPr lang="fi-FI" sz="1100" baseline="0">
              <a:solidFill>
                <a:sysClr val="windowText" lastClr="000000"/>
              </a:solidFill>
            </a:rPr>
            <a:t>Lisäksi Suomen ympäristökeskus raportoi vuosittain listauksen valtakunnallisista uudelleenkäyttöä edistävistä toimenpiteistä. </a:t>
          </a:r>
        </a:p>
      </xdr:txBody>
    </xdr:sp>
    <xdr:clientData/>
  </xdr:twoCellAnchor>
  <xdr:twoCellAnchor>
    <xdr:from>
      <xdr:col>0</xdr:col>
      <xdr:colOff>238124</xdr:colOff>
      <xdr:row>9</xdr:row>
      <xdr:rowOff>23811</xdr:rowOff>
    </xdr:from>
    <xdr:to>
      <xdr:col>7</xdr:col>
      <xdr:colOff>66675</xdr:colOff>
      <xdr:row>26</xdr:row>
      <xdr:rowOff>85724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E618E4F4-E6A7-DF5E-741E-B815D7B31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1</xdr:row>
      <xdr:rowOff>19050</xdr:rowOff>
    </xdr:from>
    <xdr:to>
      <xdr:col>27</xdr:col>
      <xdr:colOff>400050</xdr:colOff>
      <xdr:row>19</xdr:row>
      <xdr:rowOff>476250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5B5A68E2-D0D9-4BB6-A326-B897C3287D8E}"/>
            </a:ext>
          </a:extLst>
        </xdr:cNvPr>
        <xdr:cNvSpPr txBox="1"/>
      </xdr:nvSpPr>
      <xdr:spPr>
        <a:xfrm>
          <a:off x="14182725" y="276225"/>
          <a:ext cx="7820025" cy="454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aseline="0"/>
            <a:t>Rakennus- ja purkujätteellä tarkoitetaan rakennuksen tai muun kiinteän rakennelman uudis- ja korjausrakentamisessa ja purkamisessa, maa- ja vesirakentamisessa sekä muissa rakennus- ja purkutoiminnoissa syntyvää jätettä. Raportoinnissa mineraalijätteisiin ei ole laskettu mukaan maamassoja.</a:t>
          </a:r>
        </a:p>
        <a:p>
          <a:endParaRPr lang="fi-FI" sz="1100" baseline="0"/>
        </a:p>
        <a:p>
          <a:pPr eaLnBrk="1" fontAlgn="auto" latinLnBrk="0" hangingPunct="1"/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2023 rakentamisen jätemäärä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kasvoi edellisvuoden laskun jälkeen 12,5 miljoonaan tonniin. Vaarallisen jätteen osuus oli 1,9 %, mikä oli hieman enemmän kuin edellisvuonna.</a:t>
          </a:r>
        </a:p>
        <a:p>
          <a:pPr eaLnBrk="1" fontAlgn="auto" latinLnBrk="0" hangingPunct="1"/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Valtaosa, noin 97 % rakentamisen jätteistä oli mineraalijätteitä. Toisiksi eniten syntyi puujätettä, jonka määrä vuonna 2023 oli 234 000 tonnia. Rakentamisen puujätteen määrä on ollut laskussa.</a:t>
          </a:r>
          <a:endParaRPr lang="fi-FI">
            <a:effectLst/>
          </a:endParaRPr>
        </a:p>
        <a:p>
          <a:endParaRPr lang="fi-FI" sz="1100" baseline="0"/>
        </a:p>
        <a:p>
          <a:r>
            <a:rPr lang="fi-FI" sz="1100" baseline="0"/>
            <a:t>Rakentamisen jätemäärät vaihtelevat yleisen taloudellisen tilanteen ja siten rakentamisen määrän mukaan.</a:t>
          </a:r>
        </a:p>
        <a:p>
          <a:endParaRPr lang="fi-FI" sz="1100" baseline="0"/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2023 rakennus- ja purkujätettä hyödynnettiin materiaalina edellisvuotta enemmän.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Materiaalihyödynnykseen jätettä päätyi yhteensä 726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000 tonnia, mikä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vastasi 54 % syntyneestä rakennus- ja purkujätemäärästä. Materiaalihyödynnysaste ei kasvanut edellisvuodesta johtuen kokonaisjätemäärän kasvusta.</a:t>
          </a:r>
        </a:p>
        <a:p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Määrään sisältyvät myös maantäyttöön ohjautuneet rakennus- ja purkujätteet, joita oli noin 48 000 tonnia. Maantäytön osuus pieneni edellisvuodesta.</a:t>
          </a:r>
        </a:p>
        <a:p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Raportoidut tiedot ovat myös Valtakunnallisen jätesuunnitelman seurannan indikaattoreita. Valtakunnallisen jätesuunnitelman tavoitteena on, että vuoteen 2027 mennessä rakennus- ja purkujätteestä hyödynnetään materiaalina vähintään 70 %. </a:t>
          </a:r>
        </a:p>
        <a:p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Rakentamisen jätetilastoinnissa materiaalihyödynnyksen kokonaismäärään sisältyvä uudelleenkäytön valmistelu on aiemmin arvioitu suuntaa-antavasti. Vuodesta 2017 alkaen tilastointi on tarkentunut maantäyttöön ohjautuneiden jätemäärien osalta. Vuosien 2015-2016 arviot maantäytön jätemääristä olivat todellista suurempia, mikä selittää materiaalihyödynnyksen määrän laskun vuonna 2017.</a:t>
          </a:r>
        </a:p>
        <a:p>
          <a:endParaRPr lang="fi-FI">
            <a:effectLst/>
          </a:endParaRPr>
        </a:p>
        <a:p>
          <a:endParaRPr lang="fi-FI" sz="1100"/>
        </a:p>
      </xdr:txBody>
    </xdr:sp>
    <xdr:clientData/>
  </xdr:twoCellAnchor>
  <xdr:twoCellAnchor>
    <xdr:from>
      <xdr:col>7</xdr:col>
      <xdr:colOff>119061</xdr:colOff>
      <xdr:row>26</xdr:row>
      <xdr:rowOff>333375</xdr:rowOff>
    </xdr:from>
    <xdr:to>
      <xdr:col>18</xdr:col>
      <xdr:colOff>28575</xdr:colOff>
      <xdr:row>50</xdr:row>
      <xdr:rowOff>47625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1E9F6719-3F11-544F-7E5B-CCFBD7C43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180974</xdr:colOff>
      <xdr:row>18</xdr:row>
      <xdr:rowOff>123825</xdr:rowOff>
    </xdr:from>
    <xdr:to>
      <xdr:col>14</xdr:col>
      <xdr:colOff>485774</xdr:colOff>
      <xdr:row>26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E64B959-2D87-33F8-DCCE-D352A482A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13</xdr:row>
      <xdr:rowOff>128586</xdr:rowOff>
    </xdr:from>
    <xdr:to>
      <xdr:col>8</xdr:col>
      <xdr:colOff>561975</xdr:colOff>
      <xdr:row>38</xdr:row>
      <xdr:rowOff>76200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9201F175-40D8-9602-FC32-4A85889E9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323849</xdr:colOff>
      <xdr:row>4</xdr:row>
      <xdr:rowOff>66674</xdr:rowOff>
    </xdr:from>
    <xdr:to>
      <xdr:col>18</xdr:col>
      <xdr:colOff>47624</xdr:colOff>
      <xdr:row>17</xdr:row>
      <xdr:rowOff>171450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BA34B9CA-1206-FBCE-BA70-916C47F38630}"/>
            </a:ext>
          </a:extLst>
        </xdr:cNvPr>
        <xdr:cNvSpPr txBox="1"/>
      </xdr:nvSpPr>
      <xdr:spPr>
        <a:xfrm>
          <a:off x="8953499" y="1095374"/>
          <a:ext cx="5572125" cy="2390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Vuonna</a:t>
          </a:r>
          <a:r>
            <a:rPr lang="fi-FI" sz="1100" baseline="0"/>
            <a:t> 2023 Suomessa markkinoille saatettiin 570 tuhatta tonnia öljyjä kuivapainona mitattuna; määrä kasvoi selvästi, yli 70 % edellisvuodesta.</a:t>
          </a:r>
        </a:p>
        <a:p>
          <a:endParaRPr lang="fi-FI" sz="1100" baseline="0"/>
        </a:p>
        <a:p>
          <a:r>
            <a:rPr lang="fi-FI" sz="1100"/>
            <a:t>Vuosien 2020-2022</a:t>
          </a:r>
          <a:r>
            <a:rPr lang="fi-FI" sz="1100" baseline="0"/>
            <a:t> välillä jäteöljyjen loppukäsittelymäärät laskivat, mutta markkinoille saatettujen öljymäärien mukaisesti ne nousivat vuonna 2023. Jäteöljyjen energiahyödyntämisessä ei tapahtunut suurta muutosta, mutta regeneroinnin määrä kasvoi lähes kolminkertaiseksi edellisvuoteen verrattuna.</a:t>
          </a:r>
        </a:p>
        <a:p>
          <a:endParaRPr lang="fi-FI" sz="1100" baseline="0"/>
        </a:p>
        <a:p>
          <a:r>
            <a:rPr lang="fi-FI" sz="1100" baseline="0"/>
            <a:t>Tiedot on raportoitu uusien raportointivelvotteiden mukaisesti vuodesta 2020 alkaen. Raportointiluokat sisältävät vain osan öljyjätteistä, kuten mineraali- ja synteettiset öljyt sekä teollisuusöljyt. Mukaan ei lasketa esimerkiksi kiinteitä öljyjätteitä tai polttonesteiden jäteöljyjä. </a:t>
          </a:r>
          <a:endParaRPr lang="fi-FI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495299</xdr:colOff>
      <xdr:row>18</xdr:row>
      <xdr:rowOff>319086</xdr:rowOff>
    </xdr:from>
    <xdr:to>
      <xdr:col>25</xdr:col>
      <xdr:colOff>380999</xdr:colOff>
      <xdr:row>38</xdr:row>
      <xdr:rowOff>28574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2FD78D2A-0C57-62A0-5E04-7D9CD710B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333376</xdr:colOff>
      <xdr:row>0</xdr:row>
      <xdr:rowOff>209551</xdr:rowOff>
    </xdr:from>
    <xdr:to>
      <xdr:col>20</xdr:col>
      <xdr:colOff>276226</xdr:colOff>
      <xdr:row>11</xdr:row>
      <xdr:rowOff>152400</xdr:rowOff>
    </xdr:to>
    <xdr:sp macro="" textlink="">
      <xdr:nvSpPr>
        <xdr:cNvPr id="9" name="Tekstiruutu 8">
          <a:extLst>
            <a:ext uri="{FF2B5EF4-FFF2-40B4-BE49-F238E27FC236}">
              <a16:creationId xmlns:a16="http://schemas.microsoft.com/office/drawing/2014/main" id="{82A12FA5-45D7-CF70-BA4B-3F2D6169154F}"/>
            </a:ext>
          </a:extLst>
        </xdr:cNvPr>
        <xdr:cNvSpPr txBox="1"/>
      </xdr:nvSpPr>
      <xdr:spPr>
        <a:xfrm>
          <a:off x="6943726" y="209551"/>
          <a:ext cx="6896100" cy="2876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Biohajoava yhdyskuntajäte sisältää erilliskerätyn</a:t>
          </a:r>
          <a:r>
            <a:rPr lang="fi-FI" sz="1100" baseline="0"/>
            <a:t> biohajoavan keittiö- ja puutarhajätteen sekä muun kuin erilliskerätyn biohajoavan yhdyskuntajätteen, eli sekalaisen yhdyskuntajätteen joukossa olevat biohajoavat jätteet ja erilliskerätyt biohajoavat jätejakeet kuten paperin.</a:t>
          </a:r>
        </a:p>
        <a:p>
          <a:endParaRPr lang="fi-FI" sz="1100" baseline="0"/>
        </a:p>
        <a:p>
          <a:r>
            <a:rPr lang="fi-FI" sz="1100" baseline="0"/>
            <a:t>Biohajoavan yhdyskuntajätteen määrä vaihteli 1,8 ja yli 2 miljoonan tonnin välillä vuosina 2010-2019. Korkeimmillaan määrä oli vuonna 2021, jolloin sitä syntyi yli 2,3 miljoonaa tonnia. Tämän jälkeen määrä on lähtenyt laskuun, ja vuonna 2023 biohajoavaa yhdyskuntajätettä syntyi vajaa 1,8 miljoonaa tonnia.</a:t>
          </a:r>
        </a:p>
        <a:p>
          <a:endParaRPr lang="fi-FI" sz="1100" baseline="0"/>
        </a:p>
        <a:p>
          <a:r>
            <a:rPr lang="fi-FI" sz="1100" baseline="0"/>
            <a:t>Samaan aikaan biohajoavan yhdyskuntajätteen kaatopaikkasijoitus on vähentynyt. Vuonna 2016 voimaan tulleen orgaanisen jätteen kaatopaikkakiellon ansiosta kaatopaikoille sijoitetun biohajoavan yhdyskuntajätteen määrät ovat vähentyneet merkittävästi. Vuonna 2023 kaatopaikoille sijoitettiin enää 6 300 tonnia biohajoavaa yhdyskuntajätettä.</a:t>
          </a:r>
        </a:p>
        <a:p>
          <a:endParaRPr lang="fi-FI" sz="1100" baseline="0"/>
        </a:p>
        <a:p>
          <a:r>
            <a:rPr lang="fi-FI" sz="1100" baseline="0"/>
            <a:t>Biohajoavan yhdyskuntajätteen määrä asukasta kohden laskettuna kasvoi vuodesta 2017 vuoteen 2021, jolloin kokonaismäärä oli 421 kiloa per asukas. Vuonna 2023 määrä laski 314 kg:aan. Valtaosa, lähes 80 % syntyvästä biohajoavasta yhdyskuntajätteestä on muuta, kuin erilliskerättyä biohajoavaa yhdyskuntajätettä, joka päätyy jätehuoltoon sekajätteen seassa. </a:t>
          </a:r>
        </a:p>
        <a:p>
          <a:endParaRPr lang="fi-FI" sz="1100"/>
        </a:p>
      </xdr:txBody>
    </xdr:sp>
    <xdr:clientData/>
  </xdr:twoCellAnchor>
  <xdr:twoCellAnchor>
    <xdr:from>
      <xdr:col>7</xdr:col>
      <xdr:colOff>147636</xdr:colOff>
      <xdr:row>18</xdr:row>
      <xdr:rowOff>328611</xdr:rowOff>
    </xdr:from>
    <xdr:to>
      <xdr:col>16</xdr:col>
      <xdr:colOff>400050</xdr:colOff>
      <xdr:row>39</xdr:row>
      <xdr:rowOff>76200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A792B908-AE21-F49C-8F49-C0F05C290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10</xdr:row>
      <xdr:rowOff>19048</xdr:rowOff>
    </xdr:from>
    <xdr:to>
      <xdr:col>7</xdr:col>
      <xdr:colOff>95250</xdr:colOff>
      <xdr:row>29</xdr:row>
      <xdr:rowOff>180975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262ADEB2-60F0-E8B2-E0AE-B73989180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200024</xdr:colOff>
      <xdr:row>2</xdr:row>
      <xdr:rowOff>28575</xdr:rowOff>
    </xdr:from>
    <xdr:to>
      <xdr:col>12</xdr:col>
      <xdr:colOff>390525</xdr:colOff>
      <xdr:row>18</xdr:row>
      <xdr:rowOff>9525</xdr:rowOff>
    </xdr:to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AC2AEA43-766B-3FBC-8A4A-9A7F26C19837}"/>
            </a:ext>
          </a:extLst>
        </xdr:cNvPr>
        <xdr:cNvSpPr txBox="1"/>
      </xdr:nvSpPr>
      <xdr:spPr>
        <a:xfrm>
          <a:off x="6743699" y="866775"/>
          <a:ext cx="3714751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Lietteen muodostus ja maatalouskäyttö</a:t>
          </a:r>
          <a:r>
            <a:rPr lang="fi-FI" sz="1100" baseline="0"/>
            <a:t> koskee yhdyskuntien jätevesilietteitä.</a:t>
          </a:r>
        </a:p>
        <a:p>
          <a:endParaRPr lang="fi-FI" sz="1100" baseline="0"/>
        </a:p>
        <a:p>
          <a:r>
            <a:rPr lang="fi-FI" sz="1100"/>
            <a:t>Lietteen muodostus yhdyskuntajätevedenpuhdistamoilla on laskenut vuodesta 2019.  Vuonna 2023 määrä laski noin 8 % edellisvuodesta, ollen 142</a:t>
          </a:r>
          <a:r>
            <a:rPr lang="fi-FI" sz="1100" baseline="0"/>
            <a:t> tuhatta tonnia kuiva-aineena mitattuna.</a:t>
          </a:r>
          <a:endParaRPr lang="fi-FI" sz="1100"/>
        </a:p>
        <a:p>
          <a:endParaRPr lang="fi-FI" sz="1100"/>
        </a:p>
        <a:p>
          <a:r>
            <a:rPr lang="fi-FI" sz="1100" baseline="0"/>
            <a:t>Vuonna 2023 lietettä ohjautui maatalouskäyttöön 56 tuhatta tonnia; määrä laski edellisvuodesta samansuuntaisesti noin 8 %. Maataloudessa hyödynnetään noin 40 % lietteestä lannoitteena. </a:t>
          </a:r>
        </a:p>
        <a:p>
          <a:endParaRPr lang="fi-FI" sz="1100" baseline="0"/>
        </a:p>
        <a:p>
          <a:r>
            <a:rPr lang="fi-FI" sz="1100" baseline="0"/>
            <a:t>Jätevesiliete käsitellään aina ennen maatalouskäyttöä esim. mädättämällä, kompostoimalla tai kalkkistabiloinnilla.</a:t>
          </a:r>
        </a:p>
        <a:p>
          <a:endParaRPr lang="fi-FI" sz="1100" baseline="0"/>
        </a:p>
        <a:p>
          <a:endParaRPr lang="fi-FI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4</xdr:row>
      <xdr:rowOff>114301</xdr:rowOff>
    </xdr:from>
    <xdr:to>
      <xdr:col>23</xdr:col>
      <xdr:colOff>600075</xdr:colOff>
      <xdr:row>22</xdr:row>
      <xdr:rowOff>28575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96F431C6-C36B-E03D-82EA-D2233F6E6CBF}"/>
            </a:ext>
          </a:extLst>
        </xdr:cNvPr>
        <xdr:cNvSpPr txBox="1"/>
      </xdr:nvSpPr>
      <xdr:spPr>
        <a:xfrm>
          <a:off x="7086600" y="876301"/>
          <a:ext cx="7534275" cy="3343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EU:n puhdistamolietteen maanviljelykäyttöä koskevan direktiivin raportointisäännökset edellyttävät spatiaalisen datan keruuta. Kyseisessä kartassa näkyy Suomen raportoima paikkatietoaineisto.</a:t>
          </a: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Kartassa on esitetty violetilla värillä kunnat, joi</a:t>
          </a:r>
          <a:r>
            <a:rPr lang="fi-FI" sz="1100" b="0" i="0" strike="sng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ssa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 alueella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vuonna 2024 levitetty yhdyskuntajätevedenpuhdistamoilla syntynyttä käsiteltyä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lietettä maanviljelyskäyttöön. Alueellisesti tarkasteltuna lietettä on levitetty etenkin Etelä- ja Lounais-Suomessa, Pohjois-Pohjanmaalla sekä Pohjois-Savossa.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Lietteen levitysalueet vaihtelevat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jonkin verran vuosittain.</a:t>
          </a:r>
          <a:endParaRPr lang="fi-FI">
            <a:effectLst/>
          </a:endParaRP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Aineisto on koostettu YLVA-tietojärjestelmästä saatujen tietojen perusteella ja paikkatietoaineiston lähtöaineistona on Maanmittauslaitoksen hallinnolliset alueet. </a:t>
          </a:r>
        </a:p>
        <a:p>
          <a:endParaRPr lang="fi-F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Paikkatiedot ovat katseltavissa WMS-rajapinnan kautta, jonka osoite on 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https://paikkatiedot.ymparisto.fi/geoserver/inspire_af/wms?service=WMS&amp;version=1.3.0&amp;request=GetCapabilities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Aineiston voi ladata ATOM-syötteen avulla: 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http://wwwd3.ymparisto.fi/d3/INSPIREAtom/inspireatomgml.xml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i-FI" sz="1100"/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200025</xdr:colOff>
      <xdr:row>45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12D9BC-1CD1-0495-C2CE-8BA8D3B0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686425" cy="819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.fi/tilasto/jate" TargetMode="External"/><Relationship Id="rId1" Type="http://schemas.openxmlformats.org/officeDocument/2006/relationships/hyperlink" Target="https://www.stat.fi/tilasto/jate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stat.fi/tilasto/jat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stat.fi/tilasto/jat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C7CC4-502D-4A8F-A14A-BBDA209D6894}">
  <dimension ref="A1"/>
  <sheetViews>
    <sheetView workbookViewId="0">
      <selection activeCell="U13" sqref="U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CC95-06FC-40EF-83B7-9A290730CE71}">
  <dimension ref="A1:X103"/>
  <sheetViews>
    <sheetView topLeftCell="A17" workbookViewId="0">
      <selection activeCell="H21" sqref="H21"/>
    </sheetView>
  </sheetViews>
  <sheetFormatPr defaultRowHeight="15" x14ac:dyDescent="0.25"/>
  <cols>
    <col min="1" max="1" width="11.85546875" customWidth="1"/>
    <col min="2" max="2" width="14.28515625" customWidth="1"/>
    <col min="3" max="3" width="12.85546875" customWidth="1"/>
    <col min="4" max="4" width="12.7109375" customWidth="1"/>
    <col min="5" max="5" width="11.140625" customWidth="1"/>
    <col min="6" max="6" width="10.42578125" customWidth="1"/>
    <col min="7" max="7" width="9.85546875" customWidth="1"/>
    <col min="8" max="8" width="16.28515625" customWidth="1"/>
    <col min="10" max="10" width="16.140625" customWidth="1"/>
  </cols>
  <sheetData>
    <row r="1" spans="1:8" ht="20.25" thickBot="1" x14ac:dyDescent="0.35">
      <c r="A1" s="16" t="s">
        <v>67</v>
      </c>
      <c r="B1" s="16"/>
      <c r="C1" s="16"/>
      <c r="D1" s="16"/>
      <c r="E1" s="16"/>
      <c r="F1" s="16"/>
      <c r="G1" s="16"/>
      <c r="H1" s="16"/>
    </row>
    <row r="2" spans="1:8" s="9" customFormat="1" ht="30.75" thickTop="1" x14ac:dyDescent="0.25">
      <c r="A2" s="36" t="s">
        <v>0</v>
      </c>
      <c r="B2" s="36" t="s">
        <v>1</v>
      </c>
      <c r="C2" s="36" t="s">
        <v>2</v>
      </c>
      <c r="D2" s="36" t="s">
        <v>3</v>
      </c>
      <c r="E2" s="41"/>
    </row>
    <row r="3" spans="1:8" x14ac:dyDescent="0.25">
      <c r="A3" s="5">
        <v>2016</v>
      </c>
      <c r="B3" s="4">
        <v>0.50397253172732615</v>
      </c>
      <c r="C3" s="6">
        <v>0.42037391828047738</v>
      </c>
      <c r="D3" s="4">
        <v>0.45900000000000002</v>
      </c>
      <c r="E3" s="4"/>
      <c r="F3" s="4"/>
      <c r="H3" s="4"/>
    </row>
    <row r="4" spans="1:8" x14ac:dyDescent="0.25">
      <c r="A4" s="5">
        <v>2017</v>
      </c>
      <c r="B4" s="4">
        <v>0.48892679067965905</v>
      </c>
      <c r="C4" s="6">
        <v>0.40551197205565964</v>
      </c>
      <c r="D4" s="4">
        <v>0.46300000000000002</v>
      </c>
      <c r="E4" s="4"/>
      <c r="F4" s="4"/>
      <c r="H4" s="4"/>
    </row>
    <row r="5" spans="1:8" x14ac:dyDescent="0.25">
      <c r="A5" s="5">
        <v>2018</v>
      </c>
      <c r="B5" s="4">
        <v>0.48799999999999999</v>
      </c>
      <c r="C5" s="4">
        <v>0.42278077342209119</v>
      </c>
      <c r="D5" s="4">
        <v>0.46400000000000002</v>
      </c>
      <c r="E5" s="4"/>
      <c r="F5" s="4"/>
      <c r="H5" s="8"/>
    </row>
    <row r="6" spans="1:8" x14ac:dyDescent="0.25">
      <c r="A6" s="5">
        <v>2019</v>
      </c>
      <c r="B6" s="4">
        <v>0.50580000000000003</v>
      </c>
      <c r="C6" s="4">
        <v>0.43463183361860952</v>
      </c>
      <c r="D6" s="4">
        <v>0.47199999999999998</v>
      </c>
      <c r="E6" s="4"/>
      <c r="F6" s="4"/>
      <c r="H6" s="8"/>
    </row>
    <row r="7" spans="1:8" x14ac:dyDescent="0.25">
      <c r="A7" s="5">
        <v>2020</v>
      </c>
      <c r="B7" s="4">
        <v>0.4839</v>
      </c>
      <c r="C7" s="4">
        <v>0.42178493670916067</v>
      </c>
      <c r="D7" s="4">
        <v>0.48799999999999999</v>
      </c>
      <c r="E7" s="4"/>
      <c r="F7" s="4"/>
      <c r="H7" s="8"/>
    </row>
    <row r="8" spans="1:8" x14ac:dyDescent="0.25">
      <c r="A8" s="5">
        <v>2021</v>
      </c>
      <c r="B8" s="4">
        <v>0.45395500025971813</v>
      </c>
      <c r="C8" s="4">
        <v>0.38975946206408157</v>
      </c>
      <c r="D8" s="4">
        <v>0.499</v>
      </c>
      <c r="E8" s="4"/>
      <c r="F8" s="4"/>
      <c r="H8" s="8"/>
    </row>
    <row r="9" spans="1:8" x14ac:dyDescent="0.25">
      <c r="A9" s="5">
        <v>2022</v>
      </c>
      <c r="B9" s="4">
        <v>0.50367832264109436</v>
      </c>
      <c r="C9" s="4">
        <v>0.43972328912994046</v>
      </c>
      <c r="D9" s="4">
        <v>0.49099999999999999</v>
      </c>
      <c r="E9" s="4"/>
      <c r="F9" s="4"/>
      <c r="H9" s="8"/>
    </row>
    <row r="10" spans="1:8" x14ac:dyDescent="0.25">
      <c r="A10" s="5">
        <v>2023</v>
      </c>
      <c r="B10" s="8">
        <v>0.51292805842253619</v>
      </c>
      <c r="C10" s="4">
        <v>0.449472916990455</v>
      </c>
      <c r="D10" s="4">
        <v>0.48199999999999998</v>
      </c>
      <c r="E10" s="4"/>
      <c r="F10" s="4"/>
      <c r="H10" s="8"/>
    </row>
    <row r="12" spans="1:8" x14ac:dyDescent="0.25">
      <c r="A12" s="17" t="s">
        <v>4</v>
      </c>
      <c r="B12" s="17"/>
      <c r="C12" s="17"/>
      <c r="D12" s="17"/>
      <c r="E12" s="17"/>
      <c r="F12" s="17"/>
      <c r="G12" s="17"/>
      <c r="H12" s="17"/>
    </row>
    <row r="13" spans="1:8" x14ac:dyDescent="0.25">
      <c r="A13" s="17" t="s">
        <v>5</v>
      </c>
      <c r="B13" s="17"/>
      <c r="C13" s="17"/>
      <c r="D13" s="17"/>
      <c r="E13" s="17"/>
      <c r="F13" s="17"/>
      <c r="G13" s="17"/>
      <c r="H13" s="17"/>
    </row>
    <row r="14" spans="1:8" x14ac:dyDescent="0.25">
      <c r="A14" s="17" t="s">
        <v>66</v>
      </c>
      <c r="B14" s="17"/>
      <c r="C14" s="17"/>
      <c r="D14" s="17"/>
      <c r="E14" s="17"/>
      <c r="F14" s="17"/>
      <c r="G14" s="17"/>
      <c r="H14" s="17"/>
    </row>
    <row r="15" spans="1:8" x14ac:dyDescent="0.25">
      <c r="A15" s="17" t="s">
        <v>6</v>
      </c>
      <c r="B15" s="19" t="s">
        <v>7</v>
      </c>
      <c r="C15" s="17"/>
      <c r="D15" s="17"/>
      <c r="E15" s="17"/>
      <c r="F15" s="17"/>
      <c r="G15" s="17"/>
      <c r="H15" s="17"/>
    </row>
    <row r="16" spans="1:8" x14ac:dyDescent="0.25">
      <c r="A16" s="17"/>
      <c r="B16" s="19"/>
      <c r="C16" s="17"/>
      <c r="D16" s="17"/>
      <c r="E16" s="17"/>
      <c r="F16" s="17"/>
      <c r="G16" s="17"/>
      <c r="H16" s="17"/>
    </row>
    <row r="17" spans="1:10" x14ac:dyDescent="0.25">
      <c r="A17" s="17" t="s">
        <v>69</v>
      </c>
      <c r="B17" s="19"/>
      <c r="C17" s="17"/>
      <c r="D17" s="17"/>
      <c r="E17" s="17"/>
      <c r="F17" s="17"/>
      <c r="G17" s="17"/>
      <c r="H17" s="17"/>
    </row>
    <row r="18" spans="1:10" x14ac:dyDescent="0.25">
      <c r="A18" s="17" t="s">
        <v>8</v>
      </c>
      <c r="B18" s="7" t="s">
        <v>68</v>
      </c>
      <c r="C18" s="17"/>
      <c r="D18" s="17"/>
      <c r="E18" s="17"/>
      <c r="F18" s="17"/>
      <c r="G18" s="17"/>
      <c r="H18" s="17"/>
    </row>
    <row r="19" spans="1:10" x14ac:dyDescent="0.25">
      <c r="A19" s="17"/>
      <c r="B19" s="19"/>
      <c r="C19" s="17"/>
      <c r="D19" s="17"/>
      <c r="E19" s="17"/>
      <c r="F19" s="17"/>
      <c r="G19" s="17"/>
      <c r="H19" s="17"/>
    </row>
    <row r="20" spans="1:10" x14ac:dyDescent="0.25">
      <c r="A20" s="17" t="s">
        <v>65</v>
      </c>
      <c r="B20" s="19"/>
      <c r="C20" s="17"/>
      <c r="D20" s="17"/>
      <c r="E20" s="17"/>
      <c r="F20" s="17"/>
      <c r="G20" s="17"/>
      <c r="H20" s="17"/>
    </row>
    <row r="21" spans="1:10" x14ac:dyDescent="0.25">
      <c r="A21" s="17"/>
      <c r="B21" s="19"/>
      <c r="C21" s="17"/>
      <c r="D21" s="17"/>
      <c r="E21" s="17"/>
      <c r="F21" s="17"/>
      <c r="G21" s="17"/>
      <c r="H21" s="17"/>
    </row>
    <row r="22" spans="1:10" x14ac:dyDescent="0.25">
      <c r="A22" s="18" t="s">
        <v>9</v>
      </c>
      <c r="B22" s="19"/>
      <c r="C22" s="17"/>
      <c r="D22" s="17"/>
      <c r="E22" s="17"/>
      <c r="F22" s="17"/>
      <c r="G22" s="17"/>
      <c r="H22" s="17"/>
    </row>
    <row r="23" spans="1:10" x14ac:dyDescent="0.25">
      <c r="A23" s="20"/>
      <c r="B23" s="20"/>
      <c r="C23" s="20"/>
      <c r="D23" s="17"/>
      <c r="E23" s="17"/>
      <c r="F23" s="17"/>
      <c r="G23" s="17"/>
      <c r="H23" s="17"/>
    </row>
    <row r="24" spans="1:10" ht="20.25" thickBot="1" x14ac:dyDescent="0.35">
      <c r="A24" s="16" t="s">
        <v>70</v>
      </c>
      <c r="B24" s="16"/>
      <c r="C24" s="16"/>
      <c r="D24" s="16"/>
      <c r="E24" s="16"/>
      <c r="F24" s="16"/>
      <c r="G24" s="16"/>
      <c r="H24" s="16"/>
      <c r="I24" s="16"/>
    </row>
    <row r="25" spans="1:10" ht="15.75" thickTop="1" x14ac:dyDescent="0.25">
      <c r="A25" s="37" t="s">
        <v>0</v>
      </c>
      <c r="B25" s="37" t="s">
        <v>10</v>
      </c>
      <c r="C25" s="37" t="s">
        <v>11</v>
      </c>
      <c r="D25" s="37" t="s">
        <v>12</v>
      </c>
      <c r="E25" s="37" t="s">
        <v>13</v>
      </c>
      <c r="F25" s="37" t="s">
        <v>14</v>
      </c>
      <c r="G25" s="37" t="s">
        <v>15</v>
      </c>
      <c r="H25" s="37" t="s">
        <v>16</v>
      </c>
      <c r="I25" s="37"/>
      <c r="J25" s="9"/>
    </row>
    <row r="26" spans="1:10" x14ac:dyDescent="0.25">
      <c r="A26" s="5">
        <v>2016</v>
      </c>
      <c r="B26" s="1">
        <v>0.58018284842122825</v>
      </c>
      <c r="C26" s="1">
        <v>0.85285728869681754</v>
      </c>
      <c r="D26" s="1">
        <v>8.4607126028185042E-2</v>
      </c>
      <c r="E26" s="1">
        <v>0.72554826228834213</v>
      </c>
      <c r="F26" s="1">
        <v>0.46437928374856952</v>
      </c>
      <c r="G26" s="1">
        <v>5.6044847751874752E-2</v>
      </c>
      <c r="H26" s="1">
        <v>0.81045389967171177</v>
      </c>
      <c r="J26" s="4"/>
    </row>
    <row r="27" spans="1:10" x14ac:dyDescent="0.25">
      <c r="A27" s="5">
        <v>2017</v>
      </c>
      <c r="B27" s="1">
        <v>0.55144227002848067</v>
      </c>
      <c r="C27" s="1">
        <v>0.84908591214273277</v>
      </c>
      <c r="D27" s="1">
        <v>5.6403200164168117E-2</v>
      </c>
      <c r="E27" s="1">
        <v>0.72072496050993196</v>
      </c>
      <c r="F27" s="1">
        <v>0.47098237835693413</v>
      </c>
      <c r="G27" s="1">
        <v>1.1856458735519181E-2</v>
      </c>
      <c r="H27" s="1">
        <v>0.80303864039764195</v>
      </c>
      <c r="J27" s="4"/>
    </row>
    <row r="28" spans="1:10" x14ac:dyDescent="0.25">
      <c r="A28" s="5">
        <v>2018</v>
      </c>
      <c r="B28" s="1">
        <v>0.57019942332473106</v>
      </c>
      <c r="C28" s="1">
        <v>0.82242856494584293</v>
      </c>
      <c r="D28" s="1">
        <v>0.13212088482474513</v>
      </c>
      <c r="E28" s="1">
        <v>0.64029306965425237</v>
      </c>
      <c r="F28" s="1">
        <v>0.44618902896138862</v>
      </c>
      <c r="G28" s="1">
        <v>0.39991897716218872</v>
      </c>
      <c r="H28" s="1">
        <v>0.7828581566415419</v>
      </c>
      <c r="J28" s="4"/>
    </row>
    <row r="29" spans="1:10" x14ac:dyDescent="0.25">
      <c r="A29" s="5">
        <v>2019</v>
      </c>
      <c r="B29" s="1">
        <v>0.57167532037881164</v>
      </c>
      <c r="C29" s="1">
        <v>0.82404120489640442</v>
      </c>
      <c r="D29" s="1">
        <v>0.17870249554817697</v>
      </c>
      <c r="E29" s="1">
        <v>0.68509849033438974</v>
      </c>
      <c r="F29" s="1">
        <v>0.47607618177879957</v>
      </c>
      <c r="G29" s="1">
        <v>0.57370981491408057</v>
      </c>
      <c r="H29" s="1">
        <v>0.77895230048920672</v>
      </c>
      <c r="J29" s="4"/>
    </row>
    <row r="30" spans="1:10" x14ac:dyDescent="0.25">
      <c r="A30" s="5">
        <v>2020</v>
      </c>
      <c r="B30" s="1">
        <v>0.57950842114493784</v>
      </c>
      <c r="C30" s="1">
        <v>0.77403879137640452</v>
      </c>
      <c r="D30" s="1">
        <v>0.16089608187149618</v>
      </c>
      <c r="E30" s="1">
        <v>0.66756947727988125</v>
      </c>
      <c r="F30" s="1">
        <v>0.44948193820072402</v>
      </c>
      <c r="G30" s="1">
        <v>0.58836027391734924</v>
      </c>
      <c r="H30" s="1">
        <v>0.77412095186843843</v>
      </c>
      <c r="J30" s="4"/>
    </row>
    <row r="31" spans="1:10" x14ac:dyDescent="0.25">
      <c r="A31" s="5">
        <v>2021</v>
      </c>
      <c r="B31" s="1">
        <v>0.54566222185926583</v>
      </c>
      <c r="C31" s="1">
        <v>0.79509074696917226</v>
      </c>
      <c r="D31" s="1">
        <v>0.128131982686706</v>
      </c>
      <c r="E31" s="1">
        <v>0.65563869992795953</v>
      </c>
      <c r="F31" s="1">
        <v>0.41042406939606796</v>
      </c>
      <c r="G31" s="1">
        <v>0.44379146246107354</v>
      </c>
      <c r="H31" s="1">
        <v>0.73894755281948932</v>
      </c>
      <c r="J31" s="4"/>
    </row>
    <row r="32" spans="1:10" x14ac:dyDescent="0.25">
      <c r="A32" s="5">
        <v>2022</v>
      </c>
      <c r="B32" s="1">
        <v>0.60816990481537503</v>
      </c>
      <c r="C32" s="1">
        <v>0.59771526183158918</v>
      </c>
      <c r="D32" s="1">
        <v>0.20884491713827014</v>
      </c>
      <c r="E32" s="1">
        <v>0.74640250096555338</v>
      </c>
      <c r="F32" s="1">
        <v>0.46382771318669785</v>
      </c>
      <c r="G32" s="1">
        <v>0.56685847438851267</v>
      </c>
      <c r="H32" s="1">
        <v>0.81102261404758846</v>
      </c>
      <c r="J32" s="4"/>
    </row>
    <row r="33" spans="1:24" x14ac:dyDescent="0.25">
      <c r="A33" s="5">
        <v>2023</v>
      </c>
      <c r="B33" s="15">
        <v>0.58254888090432799</v>
      </c>
      <c r="C33" s="15">
        <v>0.67525260293405687</v>
      </c>
      <c r="D33" s="15">
        <v>0.18992974813241389</v>
      </c>
      <c r="E33" s="15">
        <v>0.8040868801776655</v>
      </c>
      <c r="F33" s="15">
        <v>0.48403892193633075</v>
      </c>
      <c r="G33" s="15">
        <v>0.47891430372331095</v>
      </c>
      <c r="H33" s="15">
        <v>0.87794375473902853</v>
      </c>
      <c r="J33" s="4"/>
    </row>
    <row r="35" spans="1:24" x14ac:dyDescent="0.25">
      <c r="A35" s="17" t="s">
        <v>4</v>
      </c>
      <c r="B35" s="17"/>
      <c r="C35" s="17"/>
      <c r="D35" s="17"/>
      <c r="E35" s="17"/>
      <c r="F35" s="17"/>
    </row>
    <row r="36" spans="1:24" x14ac:dyDescent="0.25">
      <c r="A36" s="17" t="s">
        <v>5</v>
      </c>
      <c r="B36" s="17"/>
      <c r="C36" s="17"/>
      <c r="D36" s="17"/>
      <c r="E36" s="17"/>
      <c r="F36" s="17"/>
    </row>
    <row r="37" spans="1:24" x14ac:dyDescent="0.25">
      <c r="A37" s="17" t="s">
        <v>66</v>
      </c>
      <c r="B37" s="17"/>
      <c r="C37" s="17"/>
      <c r="D37" s="17"/>
      <c r="E37" s="17"/>
      <c r="F37" s="17"/>
    </row>
    <row r="38" spans="1:24" x14ac:dyDescent="0.25">
      <c r="A38" s="17" t="s">
        <v>6</v>
      </c>
      <c r="B38" s="19" t="s">
        <v>7</v>
      </c>
      <c r="C38" s="17"/>
      <c r="D38" s="17"/>
      <c r="E38" s="17"/>
      <c r="F38" s="17"/>
    </row>
    <row r="40" spans="1:24" x14ac:dyDescent="0.25">
      <c r="A40" s="18" t="s">
        <v>17</v>
      </c>
    </row>
    <row r="44" spans="1:24" s="5" customFormat="1" x14ac:dyDescent="0.25">
      <c r="N44" s="14"/>
      <c r="U44"/>
      <c r="V44"/>
      <c r="X44"/>
    </row>
    <row r="45" spans="1:24" x14ac:dyDescent="0.25">
      <c r="N45" s="15"/>
      <c r="P45" s="15"/>
      <c r="X45" s="15"/>
    </row>
    <row r="46" spans="1:24" x14ac:dyDescent="0.25">
      <c r="N46" s="15"/>
      <c r="P46" s="15"/>
      <c r="X46" s="15"/>
    </row>
    <row r="47" spans="1:24" x14ac:dyDescent="0.25">
      <c r="N47" s="15"/>
      <c r="P47" s="15"/>
    </row>
    <row r="48" spans="1:24" x14ac:dyDescent="0.25">
      <c r="N48" s="15"/>
      <c r="P48" s="15"/>
    </row>
    <row r="49" spans="14:16" x14ac:dyDescent="0.25">
      <c r="N49" s="15"/>
      <c r="P49" s="15"/>
    </row>
    <row r="50" spans="14:16" x14ac:dyDescent="0.25">
      <c r="N50" s="15"/>
      <c r="P50" s="15"/>
    </row>
    <row r="51" spans="14:16" x14ac:dyDescent="0.25">
      <c r="N51" s="15"/>
      <c r="P51" s="15"/>
    </row>
    <row r="52" spans="14:16" x14ac:dyDescent="0.25">
      <c r="N52" s="15"/>
      <c r="P52" s="15"/>
    </row>
    <row r="53" spans="14:16" x14ac:dyDescent="0.25">
      <c r="N53" s="15"/>
      <c r="P53" s="15"/>
    </row>
    <row r="54" spans="14:16" x14ac:dyDescent="0.25">
      <c r="N54" s="15"/>
      <c r="P54" s="15"/>
    </row>
    <row r="55" spans="14:16" x14ac:dyDescent="0.25">
      <c r="N55" s="15"/>
      <c r="P55" s="15"/>
    </row>
    <row r="56" spans="14:16" s="5" customFormat="1" x14ac:dyDescent="0.25">
      <c r="N56" s="14"/>
      <c r="P56" s="15"/>
    </row>
    <row r="57" spans="14:16" x14ac:dyDescent="0.25">
      <c r="N57" s="15"/>
      <c r="P57" s="15"/>
    </row>
    <row r="58" spans="14:16" x14ac:dyDescent="0.25">
      <c r="N58" s="15"/>
      <c r="P58" s="15"/>
    </row>
    <row r="59" spans="14:16" x14ac:dyDescent="0.25">
      <c r="N59" s="15"/>
      <c r="P59" s="15"/>
    </row>
    <row r="60" spans="14:16" x14ac:dyDescent="0.25">
      <c r="N60" s="15"/>
      <c r="P60" s="15"/>
    </row>
    <row r="61" spans="14:16" x14ac:dyDescent="0.25">
      <c r="N61" s="15"/>
      <c r="P61" s="15"/>
    </row>
    <row r="62" spans="14:16" x14ac:dyDescent="0.25">
      <c r="N62" s="15"/>
      <c r="P62" s="15"/>
    </row>
    <row r="63" spans="14:16" x14ac:dyDescent="0.25">
      <c r="N63" s="15"/>
      <c r="P63" s="15"/>
    </row>
    <row r="64" spans="14:16" x14ac:dyDescent="0.25">
      <c r="N64" s="15"/>
      <c r="P64" s="15"/>
    </row>
    <row r="65" spans="14:16" x14ac:dyDescent="0.25">
      <c r="N65" s="15"/>
      <c r="P65" s="15"/>
    </row>
    <row r="66" spans="14:16" x14ac:dyDescent="0.25">
      <c r="N66" s="15"/>
      <c r="P66" s="15"/>
    </row>
    <row r="67" spans="14:16" x14ac:dyDescent="0.25">
      <c r="N67" s="15"/>
      <c r="P67" s="15"/>
    </row>
    <row r="68" spans="14:16" s="5" customFormat="1" x14ac:dyDescent="0.25">
      <c r="N68" s="14"/>
      <c r="P68" s="15"/>
    </row>
    <row r="69" spans="14:16" x14ac:dyDescent="0.25">
      <c r="N69" s="15"/>
      <c r="P69" s="15"/>
    </row>
    <row r="70" spans="14:16" x14ac:dyDescent="0.25">
      <c r="N70" s="15"/>
      <c r="P70" s="15"/>
    </row>
    <row r="71" spans="14:16" x14ac:dyDescent="0.25">
      <c r="N71" s="15"/>
      <c r="P71" s="15"/>
    </row>
    <row r="72" spans="14:16" x14ac:dyDescent="0.25">
      <c r="N72" s="15"/>
      <c r="P72" s="15"/>
    </row>
    <row r="73" spans="14:16" x14ac:dyDescent="0.25">
      <c r="N73" s="15"/>
      <c r="P73" s="15"/>
    </row>
    <row r="74" spans="14:16" x14ac:dyDescent="0.25">
      <c r="N74" s="15"/>
      <c r="P74" s="15"/>
    </row>
    <row r="75" spans="14:16" x14ac:dyDescent="0.25">
      <c r="N75" s="15"/>
      <c r="P75" s="15"/>
    </row>
    <row r="76" spans="14:16" x14ac:dyDescent="0.25">
      <c r="N76" s="15"/>
      <c r="P76" s="15"/>
    </row>
    <row r="77" spans="14:16" x14ac:dyDescent="0.25">
      <c r="N77" s="15"/>
      <c r="P77" s="15"/>
    </row>
    <row r="78" spans="14:16" x14ac:dyDescent="0.25">
      <c r="N78" s="15"/>
      <c r="P78" s="15"/>
    </row>
    <row r="79" spans="14:16" x14ac:dyDescent="0.25">
      <c r="N79" s="15"/>
      <c r="P79" s="15"/>
    </row>
    <row r="80" spans="14:16" s="5" customFormat="1" x14ac:dyDescent="0.25">
      <c r="N80" s="14"/>
      <c r="P80" s="15"/>
    </row>
    <row r="81" spans="14:16" x14ac:dyDescent="0.25">
      <c r="N81" s="15"/>
      <c r="P81" s="15"/>
    </row>
    <row r="82" spans="14:16" x14ac:dyDescent="0.25">
      <c r="N82" s="15"/>
      <c r="P82" s="15"/>
    </row>
    <row r="83" spans="14:16" x14ac:dyDescent="0.25">
      <c r="N83" s="15"/>
      <c r="P83" s="15"/>
    </row>
    <row r="84" spans="14:16" x14ac:dyDescent="0.25">
      <c r="N84" s="15"/>
      <c r="P84" s="15"/>
    </row>
    <row r="85" spans="14:16" x14ac:dyDescent="0.25">
      <c r="N85" s="15"/>
      <c r="P85" s="15"/>
    </row>
    <row r="86" spans="14:16" x14ac:dyDescent="0.25">
      <c r="N86" s="15"/>
      <c r="P86" s="15"/>
    </row>
    <row r="87" spans="14:16" x14ac:dyDescent="0.25">
      <c r="N87" s="15"/>
      <c r="P87" s="15"/>
    </row>
    <row r="88" spans="14:16" x14ac:dyDescent="0.25">
      <c r="N88" s="15"/>
      <c r="P88" s="15"/>
    </row>
    <row r="89" spans="14:16" x14ac:dyDescent="0.25">
      <c r="N89" s="15"/>
      <c r="P89" s="15"/>
    </row>
    <row r="90" spans="14:16" x14ac:dyDescent="0.25">
      <c r="N90" s="15"/>
      <c r="P90" s="15"/>
    </row>
    <row r="91" spans="14:16" x14ac:dyDescent="0.25">
      <c r="N91" s="15"/>
      <c r="P91" s="15"/>
    </row>
    <row r="92" spans="14:16" s="5" customFormat="1" x14ac:dyDescent="0.25">
      <c r="N92" s="14"/>
      <c r="O92" s="14"/>
      <c r="P92" s="15"/>
    </row>
    <row r="93" spans="14:16" x14ac:dyDescent="0.25">
      <c r="N93" s="8"/>
      <c r="O93" s="8"/>
      <c r="P93" s="15"/>
    </row>
    <row r="94" spans="14:16" x14ac:dyDescent="0.25">
      <c r="N94" s="8"/>
      <c r="O94" s="8"/>
    </row>
    <row r="95" spans="14:16" x14ac:dyDescent="0.25">
      <c r="N95" s="8"/>
      <c r="O95" s="8"/>
    </row>
    <row r="96" spans="14:16" x14ac:dyDescent="0.25">
      <c r="N96" s="8"/>
      <c r="O96" s="8"/>
    </row>
    <row r="97" spans="14:15" x14ac:dyDescent="0.25">
      <c r="N97" s="8"/>
      <c r="O97" s="8"/>
    </row>
    <row r="98" spans="14:15" x14ac:dyDescent="0.25">
      <c r="N98" s="8"/>
      <c r="O98" s="8"/>
    </row>
    <row r="99" spans="14:15" x14ac:dyDescent="0.25">
      <c r="N99" s="8"/>
      <c r="O99" s="8"/>
    </row>
    <row r="100" spans="14:15" x14ac:dyDescent="0.25">
      <c r="N100" s="8"/>
      <c r="O100" s="8"/>
    </row>
    <row r="101" spans="14:15" x14ac:dyDescent="0.25">
      <c r="N101" s="8"/>
      <c r="O101" s="8"/>
    </row>
    <row r="102" spans="14:15" x14ac:dyDescent="0.25">
      <c r="N102" s="8"/>
      <c r="O102" s="8"/>
    </row>
    <row r="103" spans="14:15" x14ac:dyDescent="0.25">
      <c r="N103" s="8"/>
      <c r="O103" s="8"/>
    </row>
  </sheetData>
  <hyperlinks>
    <hyperlink ref="B15" r:id="rId1" xr:uid="{4677F1BF-8927-46B4-B775-C0E171679EDF}"/>
    <hyperlink ref="B38" r:id="rId2" xr:uid="{CF1C4470-2E21-4FE9-AA72-94148FD609CE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CDEB-3501-42F0-8DF5-2A4EC03277CB}">
  <dimension ref="A1:G9"/>
  <sheetViews>
    <sheetView workbookViewId="0">
      <selection activeCell="A5" sqref="A5:C5"/>
    </sheetView>
  </sheetViews>
  <sheetFormatPr defaultRowHeight="15" x14ac:dyDescent="0.25"/>
  <cols>
    <col min="2" max="2" width="10.42578125" bestFit="1" customWidth="1"/>
    <col min="3" max="3" width="19.140625" customWidth="1"/>
  </cols>
  <sheetData>
    <row r="1" spans="1:7" ht="20.25" thickBot="1" x14ac:dyDescent="0.35">
      <c r="A1" s="16" t="s">
        <v>72</v>
      </c>
      <c r="B1" s="16"/>
      <c r="C1" s="16"/>
      <c r="D1" s="16"/>
      <c r="E1" s="16"/>
      <c r="F1" s="16"/>
      <c r="G1" s="16"/>
    </row>
    <row r="2" spans="1:7" s="9" customFormat="1" ht="45.75" thickTop="1" x14ac:dyDescent="0.25">
      <c r="A2" s="36" t="s">
        <v>0</v>
      </c>
      <c r="B2" s="36" t="s">
        <v>73</v>
      </c>
      <c r="C2" s="36" t="s">
        <v>18</v>
      </c>
    </row>
    <row r="3" spans="1:7" x14ac:dyDescent="0.25">
      <c r="A3" s="5">
        <v>2021</v>
      </c>
      <c r="B3" s="3">
        <v>59669.56744405489</v>
      </c>
      <c r="C3" s="4">
        <v>1.7673771111321498E-2</v>
      </c>
    </row>
    <row r="4" spans="1:7" x14ac:dyDescent="0.25">
      <c r="A4" s="5">
        <v>2022</v>
      </c>
      <c r="B4" s="3">
        <v>59444.947516705928</v>
      </c>
      <c r="C4" s="4">
        <v>2.0512099895241699E-2</v>
      </c>
    </row>
    <row r="5" spans="1:7" x14ac:dyDescent="0.25">
      <c r="A5" s="5">
        <v>2023</v>
      </c>
      <c r="B5" s="3">
        <v>59173.558959715221</v>
      </c>
      <c r="C5" s="4">
        <v>2.2651882883263599E-2</v>
      </c>
    </row>
    <row r="7" spans="1:7" x14ac:dyDescent="0.25">
      <c r="A7" t="s">
        <v>71</v>
      </c>
    </row>
    <row r="9" spans="1:7" x14ac:dyDescent="0.25">
      <c r="A9" t="s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4BDE6-419C-4BE5-9641-0C328CE6B8AC}">
  <dimension ref="A1:F8"/>
  <sheetViews>
    <sheetView workbookViewId="0">
      <selection activeCell="K21" sqref="K21"/>
    </sheetView>
  </sheetViews>
  <sheetFormatPr defaultRowHeight="15" x14ac:dyDescent="0.25"/>
  <cols>
    <col min="2" max="2" width="10.42578125" bestFit="1" customWidth="1"/>
    <col min="3" max="3" width="12.140625" customWidth="1"/>
    <col min="4" max="4" width="12.7109375" customWidth="1"/>
    <col min="5" max="5" width="13.42578125" customWidth="1"/>
    <col min="6" max="6" width="10.42578125" bestFit="1" customWidth="1"/>
  </cols>
  <sheetData>
    <row r="1" spans="1:6" ht="20.25" thickBot="1" x14ac:dyDescent="0.35">
      <c r="A1" s="16" t="s">
        <v>19</v>
      </c>
      <c r="B1" s="16"/>
      <c r="C1" s="16"/>
      <c r="D1" s="16"/>
      <c r="E1" s="16"/>
      <c r="F1" s="16"/>
    </row>
    <row r="2" spans="1:6" ht="15.75" thickTop="1" x14ac:dyDescent="0.25">
      <c r="B2" t="s">
        <v>20</v>
      </c>
      <c r="C2" t="s">
        <v>21</v>
      </c>
      <c r="D2" t="s">
        <v>22</v>
      </c>
      <c r="E2" t="s">
        <v>23</v>
      </c>
      <c r="F2" t="s">
        <v>24</v>
      </c>
    </row>
    <row r="3" spans="1:6" x14ac:dyDescent="0.25">
      <c r="A3">
        <v>2021</v>
      </c>
      <c r="B3" s="21">
        <v>16110.3</v>
      </c>
      <c r="C3" s="21">
        <v>15536.5</v>
      </c>
      <c r="D3" s="21">
        <v>3063.7</v>
      </c>
      <c r="E3" s="21">
        <v>785.2</v>
      </c>
      <c r="F3" s="21">
        <f>SUM(B3:E3)</f>
        <v>35495.699999999997</v>
      </c>
    </row>
    <row r="5" spans="1:6" x14ac:dyDescent="0.25">
      <c r="A5" t="s">
        <v>4</v>
      </c>
    </row>
    <row r="6" spans="1:6" x14ac:dyDescent="0.25">
      <c r="A6" t="s">
        <v>25</v>
      </c>
    </row>
    <row r="8" spans="1:6" x14ac:dyDescent="0.25">
      <c r="A8" t="s">
        <v>26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0D3E-D786-4034-A672-3C7C67583B1D}">
  <dimension ref="A1:W50"/>
  <sheetViews>
    <sheetView topLeftCell="A16" workbookViewId="0">
      <selection activeCell="T24" sqref="T23:T24"/>
    </sheetView>
  </sheetViews>
  <sheetFormatPr defaultRowHeight="15" x14ac:dyDescent="0.25"/>
  <cols>
    <col min="1" max="1" width="17" customWidth="1"/>
    <col min="2" max="2" width="17.85546875" customWidth="1"/>
    <col min="3" max="3" width="12.85546875" bestFit="1" customWidth="1"/>
    <col min="4" max="4" width="13.28515625" customWidth="1"/>
    <col min="5" max="5" width="20.7109375" customWidth="1"/>
    <col min="6" max="6" width="12.85546875" bestFit="1" customWidth="1"/>
    <col min="7" max="7" width="19.7109375" customWidth="1"/>
    <col min="8" max="8" width="12" customWidth="1"/>
    <col min="9" max="9" width="11.85546875" customWidth="1"/>
    <col min="10" max="11" width="11.42578125" bestFit="1" customWidth="1"/>
    <col min="12" max="12" width="14" bestFit="1" customWidth="1"/>
    <col min="13" max="13" width="11.42578125" bestFit="1" customWidth="1"/>
    <col min="14" max="14" width="14" bestFit="1" customWidth="1"/>
    <col min="17" max="17" width="13.85546875" customWidth="1"/>
  </cols>
  <sheetData>
    <row r="1" spans="1:23" ht="20.25" thickBot="1" x14ac:dyDescent="0.35">
      <c r="A1" s="16" t="s">
        <v>80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2"/>
      <c r="P1" s="22"/>
      <c r="Q1" s="22"/>
      <c r="R1" s="22"/>
    </row>
    <row r="2" spans="1:23" ht="45.75" thickTop="1" x14ac:dyDescent="0.25">
      <c r="A2" s="38" t="s">
        <v>0</v>
      </c>
      <c r="B2" s="38" t="s">
        <v>27</v>
      </c>
      <c r="C2" s="38" t="s">
        <v>28</v>
      </c>
      <c r="D2" s="38" t="s">
        <v>29</v>
      </c>
      <c r="E2" s="38" t="s">
        <v>30</v>
      </c>
      <c r="F2" s="38" t="s">
        <v>31</v>
      </c>
      <c r="G2" s="38" t="s">
        <v>32</v>
      </c>
      <c r="H2" s="38" t="s">
        <v>33</v>
      </c>
      <c r="I2" s="38" t="s">
        <v>34</v>
      </c>
      <c r="J2" s="38" t="s">
        <v>35</v>
      </c>
      <c r="K2" s="38" t="s">
        <v>36</v>
      </c>
      <c r="L2" s="38" t="s">
        <v>24</v>
      </c>
      <c r="M2" s="38" t="s">
        <v>37</v>
      </c>
      <c r="N2" s="38" t="s">
        <v>38</v>
      </c>
      <c r="P2" s="22"/>
      <c r="Q2" s="22"/>
      <c r="R2" s="22"/>
    </row>
    <row r="3" spans="1:23" x14ac:dyDescent="0.25">
      <c r="A3" s="23">
        <v>2017</v>
      </c>
      <c r="B3" s="24">
        <v>14330000</v>
      </c>
      <c r="C3" s="24">
        <v>193000</v>
      </c>
      <c r="D3" s="24">
        <v>164000</v>
      </c>
      <c r="E3" s="24">
        <v>7000</v>
      </c>
      <c r="F3" s="24">
        <v>0</v>
      </c>
      <c r="G3" s="24">
        <v>0</v>
      </c>
      <c r="H3" s="24">
        <v>1000</v>
      </c>
      <c r="I3" s="24">
        <v>0</v>
      </c>
      <c r="J3" s="24">
        <v>31000</v>
      </c>
      <c r="K3" s="24">
        <f>SUM(E3:J3)</f>
        <v>39000</v>
      </c>
      <c r="L3" s="25">
        <v>14727000</v>
      </c>
      <c r="M3" s="24">
        <v>139000</v>
      </c>
      <c r="N3" s="26">
        <f t="shared" ref="N3:N7" si="0">L3-M3</f>
        <v>14588000</v>
      </c>
      <c r="Q3" s="3"/>
      <c r="R3" s="3"/>
      <c r="S3" s="3"/>
      <c r="T3" s="3"/>
      <c r="U3" s="3"/>
      <c r="V3" s="3"/>
      <c r="W3" s="3"/>
    </row>
    <row r="4" spans="1:23" x14ac:dyDescent="0.25">
      <c r="A4" s="23">
        <v>2018</v>
      </c>
      <c r="B4" s="24">
        <v>15101000</v>
      </c>
      <c r="C4" s="24">
        <v>401000</v>
      </c>
      <c r="D4" s="24">
        <v>170000</v>
      </c>
      <c r="E4" s="24">
        <v>1000</v>
      </c>
      <c r="F4" s="24">
        <v>2000</v>
      </c>
      <c r="G4" s="24">
        <v>0</v>
      </c>
      <c r="H4" s="24">
        <v>1000</v>
      </c>
      <c r="I4" s="24">
        <v>3000</v>
      </c>
      <c r="J4" s="24">
        <v>35000</v>
      </c>
      <c r="K4" s="24">
        <f t="shared" ref="K4:K7" si="1">SUM(E4:J4)</f>
        <v>42000</v>
      </c>
      <c r="L4" s="25">
        <v>15715000</v>
      </c>
      <c r="M4" s="24">
        <v>253000</v>
      </c>
      <c r="N4" s="26">
        <f t="shared" si="0"/>
        <v>15462000</v>
      </c>
      <c r="Q4" s="3"/>
      <c r="R4" s="3"/>
      <c r="S4" s="3"/>
      <c r="T4" s="3"/>
      <c r="U4" s="3"/>
      <c r="V4" s="3"/>
      <c r="W4" s="3"/>
    </row>
    <row r="5" spans="1:23" x14ac:dyDescent="0.25">
      <c r="A5" s="23">
        <v>2019</v>
      </c>
      <c r="B5" s="24">
        <v>13239000</v>
      </c>
      <c r="C5" s="24">
        <v>381000</v>
      </c>
      <c r="D5" s="24">
        <v>1000</v>
      </c>
      <c r="E5" s="24">
        <v>20000</v>
      </c>
      <c r="F5" s="24">
        <v>0</v>
      </c>
      <c r="G5" s="24">
        <v>0</v>
      </c>
      <c r="H5" s="24">
        <v>1000</v>
      </c>
      <c r="I5" s="24">
        <v>0</v>
      </c>
      <c r="J5" s="24">
        <v>26000</v>
      </c>
      <c r="K5" s="24">
        <f t="shared" si="1"/>
        <v>47000</v>
      </c>
      <c r="L5" s="25">
        <v>13667000</v>
      </c>
      <c r="M5" s="24">
        <v>287000</v>
      </c>
      <c r="N5" s="26">
        <f t="shared" si="0"/>
        <v>13380000</v>
      </c>
      <c r="Q5" s="3"/>
      <c r="R5" s="3"/>
      <c r="S5" s="3"/>
      <c r="T5" s="3"/>
      <c r="U5" s="3"/>
      <c r="V5" s="3"/>
      <c r="W5" s="3"/>
    </row>
    <row r="6" spans="1:23" x14ac:dyDescent="0.25">
      <c r="A6" s="23">
        <v>2020</v>
      </c>
      <c r="B6" s="24">
        <v>12453000</v>
      </c>
      <c r="C6" s="24">
        <v>273000</v>
      </c>
      <c r="D6" s="24">
        <v>217000</v>
      </c>
      <c r="E6" s="24">
        <v>9000</v>
      </c>
      <c r="F6" s="24">
        <v>721000</v>
      </c>
      <c r="G6" s="24">
        <v>0</v>
      </c>
      <c r="H6" s="24">
        <v>1000</v>
      </c>
      <c r="I6" s="24">
        <v>0</v>
      </c>
      <c r="J6" s="24">
        <v>16000</v>
      </c>
      <c r="K6" s="24">
        <f t="shared" si="1"/>
        <v>747000</v>
      </c>
      <c r="L6" s="25">
        <v>13689000</v>
      </c>
      <c r="M6" s="24">
        <v>314000</v>
      </c>
      <c r="N6" s="26">
        <f t="shared" si="0"/>
        <v>13375000</v>
      </c>
      <c r="Q6" s="3"/>
      <c r="R6" s="3"/>
      <c r="S6" s="3"/>
      <c r="T6" s="3"/>
      <c r="U6" s="3"/>
      <c r="V6" s="3"/>
      <c r="W6" s="3"/>
    </row>
    <row r="7" spans="1:23" x14ac:dyDescent="0.25">
      <c r="A7" s="23">
        <v>2021</v>
      </c>
      <c r="B7" s="24">
        <v>12386000</v>
      </c>
      <c r="C7" s="24">
        <v>295000</v>
      </c>
      <c r="D7" s="24">
        <v>264000</v>
      </c>
      <c r="E7" s="24">
        <v>14000</v>
      </c>
      <c r="F7" s="24">
        <v>57000</v>
      </c>
      <c r="G7" s="24">
        <v>1000</v>
      </c>
      <c r="H7" s="24">
        <v>0</v>
      </c>
      <c r="I7" s="24">
        <v>0</v>
      </c>
      <c r="J7" s="24">
        <v>36000</v>
      </c>
      <c r="K7" s="24">
        <f t="shared" si="1"/>
        <v>108000</v>
      </c>
      <c r="L7" s="25">
        <v>13054000</v>
      </c>
      <c r="M7" s="24">
        <v>224000</v>
      </c>
      <c r="N7" s="26">
        <f t="shared" si="0"/>
        <v>12830000</v>
      </c>
      <c r="P7" s="27"/>
      <c r="Q7" s="3"/>
      <c r="R7" s="3"/>
      <c r="S7" s="3"/>
      <c r="T7" s="3"/>
      <c r="U7" s="3"/>
      <c r="V7" s="3"/>
      <c r="W7" s="3"/>
    </row>
    <row r="8" spans="1:23" x14ac:dyDescent="0.25">
      <c r="A8" s="23">
        <v>2022</v>
      </c>
      <c r="B8" s="24">
        <v>10261000</v>
      </c>
      <c r="C8" s="24">
        <v>248000</v>
      </c>
      <c r="D8" s="24">
        <v>18000</v>
      </c>
      <c r="E8" s="24">
        <v>7000</v>
      </c>
      <c r="F8" s="24">
        <v>0</v>
      </c>
      <c r="G8" s="24">
        <v>0</v>
      </c>
      <c r="H8" s="24">
        <v>0</v>
      </c>
      <c r="I8" s="24">
        <v>0</v>
      </c>
      <c r="J8" s="24">
        <v>140000</v>
      </c>
      <c r="K8" s="24">
        <f t="shared" ref="K8" si="2">SUM(E8:J8)</f>
        <v>147000</v>
      </c>
      <c r="L8" s="25">
        <v>10675000</v>
      </c>
      <c r="M8" s="24">
        <v>153000</v>
      </c>
      <c r="N8" s="26">
        <f t="shared" ref="N8:N9" si="3">L8-M8</f>
        <v>10522000</v>
      </c>
      <c r="P8" s="27"/>
      <c r="Q8" s="3"/>
      <c r="R8" s="3"/>
      <c r="S8" s="3"/>
      <c r="T8" s="3"/>
      <c r="U8" s="3"/>
      <c r="V8" s="3"/>
      <c r="W8" s="3"/>
    </row>
    <row r="9" spans="1:23" x14ac:dyDescent="0.25">
      <c r="A9" s="23">
        <v>2023</v>
      </c>
      <c r="B9" s="24">
        <v>12208000</v>
      </c>
      <c r="C9" s="24">
        <v>234000</v>
      </c>
      <c r="D9" s="24">
        <v>13000</v>
      </c>
      <c r="E9" s="24">
        <v>5000</v>
      </c>
      <c r="F9" s="24">
        <v>1000</v>
      </c>
      <c r="G9" s="24">
        <v>0</v>
      </c>
      <c r="H9" s="24">
        <v>22000</v>
      </c>
      <c r="I9" s="24">
        <v>0</v>
      </c>
      <c r="J9" s="24">
        <v>95000</v>
      </c>
      <c r="K9" s="24">
        <f t="shared" ref="K9" si="4">SUM(E9:J9)</f>
        <v>123000</v>
      </c>
      <c r="L9" s="25">
        <v>12578000</v>
      </c>
      <c r="M9" s="24">
        <v>237000</v>
      </c>
      <c r="N9" s="26">
        <f t="shared" si="3"/>
        <v>12341000</v>
      </c>
      <c r="P9" s="27"/>
    </row>
    <row r="11" spans="1:23" x14ac:dyDescent="0.25">
      <c r="A11" s="17" t="s">
        <v>4</v>
      </c>
      <c r="B11" s="17"/>
      <c r="C11" s="18"/>
      <c r="D11" s="18"/>
    </row>
    <row r="12" spans="1:23" x14ac:dyDescent="0.25">
      <c r="A12" s="17" t="s">
        <v>5</v>
      </c>
      <c r="B12" s="17"/>
      <c r="C12" s="18"/>
      <c r="D12" s="18"/>
    </row>
    <row r="13" spans="1:23" x14ac:dyDescent="0.25">
      <c r="A13" s="17" t="s">
        <v>66</v>
      </c>
      <c r="B13" s="28"/>
    </row>
    <row r="14" spans="1:23" x14ac:dyDescent="0.25">
      <c r="A14" s="17" t="s">
        <v>6</v>
      </c>
      <c r="B14" s="7" t="s">
        <v>7</v>
      </c>
      <c r="C14" s="29"/>
      <c r="D14" s="29"/>
      <c r="E14" s="29"/>
    </row>
    <row r="16" spans="1:23" x14ac:dyDescent="0.25">
      <c r="A16" t="s">
        <v>9</v>
      </c>
    </row>
    <row r="18" spans="1:18" ht="20.25" thickBot="1" x14ac:dyDescent="0.35">
      <c r="A18" s="30" t="s">
        <v>83</v>
      </c>
      <c r="B18" s="16"/>
      <c r="C18" s="16"/>
      <c r="D18" s="16"/>
      <c r="E18" s="16"/>
      <c r="F18" s="16"/>
      <c r="G18" s="16"/>
      <c r="H18" s="16"/>
      <c r="I18" s="16"/>
    </row>
    <row r="19" spans="1:18" ht="30.75" thickTop="1" x14ac:dyDescent="0.25">
      <c r="A19" s="38" t="s">
        <v>0</v>
      </c>
      <c r="B19" s="38" t="s">
        <v>39</v>
      </c>
      <c r="C19" s="38" t="s">
        <v>40</v>
      </c>
      <c r="D19" s="38" t="s">
        <v>41</v>
      </c>
      <c r="E19" s="38" t="s">
        <v>42</v>
      </c>
      <c r="F19" s="38" t="s">
        <v>43</v>
      </c>
      <c r="G19" s="38" t="s">
        <v>44</v>
      </c>
      <c r="H19" s="22"/>
      <c r="I19" s="2"/>
    </row>
    <row r="20" spans="1:18" ht="60" x14ac:dyDescent="0.25">
      <c r="A20" s="23">
        <v>2015</v>
      </c>
      <c r="B20" s="31" t="s">
        <v>45</v>
      </c>
      <c r="C20" s="24">
        <v>1231799</v>
      </c>
      <c r="D20" s="32" t="s">
        <v>46</v>
      </c>
      <c r="E20" s="24">
        <v>1231799</v>
      </c>
      <c r="F20" s="24">
        <v>1773174</v>
      </c>
      <c r="G20" s="33">
        <v>0.69468591350877018</v>
      </c>
      <c r="H20" s="13"/>
    </row>
    <row r="21" spans="1:18" ht="60" x14ac:dyDescent="0.25">
      <c r="A21" s="23">
        <v>2016</v>
      </c>
      <c r="B21" s="31" t="s">
        <v>45</v>
      </c>
      <c r="C21" s="24">
        <v>1157422</v>
      </c>
      <c r="D21" s="32" t="s">
        <v>46</v>
      </c>
      <c r="E21" s="24">
        <v>1157422</v>
      </c>
      <c r="F21" s="24">
        <v>1712280</v>
      </c>
      <c r="G21" s="33">
        <v>0.67595369916135217</v>
      </c>
      <c r="H21" s="13"/>
    </row>
    <row r="22" spans="1:18" ht="30" x14ac:dyDescent="0.25">
      <c r="A22" s="23">
        <v>2017</v>
      </c>
      <c r="B22" s="31" t="s">
        <v>45</v>
      </c>
      <c r="C22" s="24">
        <v>824054</v>
      </c>
      <c r="D22" s="24">
        <v>3673</v>
      </c>
      <c r="E22" s="24">
        <v>827727</v>
      </c>
      <c r="F22" s="24">
        <v>1509317</v>
      </c>
      <c r="G22" s="33">
        <v>0.54841163254637693</v>
      </c>
      <c r="H22" s="13"/>
    </row>
    <row r="23" spans="1:18" ht="30" x14ac:dyDescent="0.25">
      <c r="A23" s="23">
        <v>2018</v>
      </c>
      <c r="B23" s="31" t="s">
        <v>45</v>
      </c>
      <c r="C23" s="24">
        <v>829886</v>
      </c>
      <c r="D23" s="24">
        <v>2547</v>
      </c>
      <c r="E23" s="24">
        <v>832433</v>
      </c>
      <c r="F23" s="24">
        <v>1531891</v>
      </c>
      <c r="G23" s="33">
        <v>0.54340223945437371</v>
      </c>
      <c r="H23" s="13"/>
    </row>
    <row r="24" spans="1:18" ht="30" x14ac:dyDescent="0.25">
      <c r="A24" s="23">
        <v>2019</v>
      </c>
      <c r="B24" s="31" t="s">
        <v>45</v>
      </c>
      <c r="C24" s="24">
        <v>708381</v>
      </c>
      <c r="D24" s="24">
        <v>9095</v>
      </c>
      <c r="E24" s="24">
        <v>717476</v>
      </c>
      <c r="F24" s="24">
        <v>1495297</v>
      </c>
      <c r="G24" s="33">
        <v>0.47982173441129083</v>
      </c>
      <c r="H24" s="13"/>
    </row>
    <row r="25" spans="1:18" ht="30" x14ac:dyDescent="0.25">
      <c r="A25" s="23">
        <v>2020</v>
      </c>
      <c r="B25" s="31" t="s">
        <v>45</v>
      </c>
      <c r="C25" s="24">
        <v>872685</v>
      </c>
      <c r="D25" s="24">
        <v>31788</v>
      </c>
      <c r="E25" s="24">
        <v>904473</v>
      </c>
      <c r="F25" s="24">
        <v>1622342</v>
      </c>
      <c r="G25" s="33">
        <v>0.55751068516995805</v>
      </c>
      <c r="H25" s="13"/>
    </row>
    <row r="26" spans="1:18" ht="30" x14ac:dyDescent="0.25">
      <c r="A26" s="23">
        <v>2021</v>
      </c>
      <c r="B26" s="31" t="s">
        <v>45</v>
      </c>
      <c r="C26" s="24">
        <v>982085</v>
      </c>
      <c r="D26" s="24">
        <v>45370</v>
      </c>
      <c r="E26" s="24">
        <v>1027455</v>
      </c>
      <c r="F26" s="24">
        <v>1814689</v>
      </c>
      <c r="G26" s="33">
        <v>0.56618792531392426</v>
      </c>
      <c r="H26" s="13"/>
    </row>
    <row r="27" spans="1:18" ht="30.75" customHeight="1" x14ac:dyDescent="0.25">
      <c r="A27" s="23">
        <v>2022</v>
      </c>
      <c r="B27" s="32">
        <v>112008</v>
      </c>
      <c r="C27" s="24">
        <v>457532</v>
      </c>
      <c r="D27" s="24">
        <v>61637</v>
      </c>
      <c r="E27" s="24">
        <v>631177</v>
      </c>
      <c r="F27" s="24">
        <v>1177475</v>
      </c>
      <c r="G27" s="33">
        <f>E27/F27</f>
        <v>0.53604280345654898</v>
      </c>
      <c r="H27" s="13"/>
    </row>
    <row r="28" spans="1:18" ht="30" customHeight="1" x14ac:dyDescent="0.25">
      <c r="A28" s="23">
        <v>2023</v>
      </c>
      <c r="B28" s="32">
        <v>89905</v>
      </c>
      <c r="C28" s="24">
        <v>588158</v>
      </c>
      <c r="D28" s="24">
        <v>48246</v>
      </c>
      <c r="E28" s="24">
        <f>SUM(B28:D28)</f>
        <v>726309</v>
      </c>
      <c r="F28" s="24">
        <v>1346120</v>
      </c>
      <c r="G28" s="33">
        <f>E28/F28</f>
        <v>0.539557394585921</v>
      </c>
      <c r="I28" s="1"/>
    </row>
    <row r="30" spans="1:18" x14ac:dyDescent="0.25">
      <c r="A30" t="s">
        <v>47</v>
      </c>
      <c r="G30" s="13"/>
      <c r="L30" s="2"/>
      <c r="M30" s="2"/>
      <c r="N30" s="2"/>
      <c r="O30" s="2"/>
      <c r="P30" s="2"/>
      <c r="Q30" s="2"/>
      <c r="R30" s="2"/>
    </row>
    <row r="32" spans="1:18" x14ac:dyDescent="0.25">
      <c r="A32" s="17" t="s">
        <v>84</v>
      </c>
      <c r="B32" s="17"/>
      <c r="C32" s="18"/>
      <c r="D32" s="18"/>
    </row>
    <row r="33" spans="1:4" x14ac:dyDescent="0.25">
      <c r="A33" s="17"/>
      <c r="B33" s="17"/>
      <c r="C33" s="18"/>
      <c r="D33" s="18"/>
    </row>
    <row r="34" spans="1:4" x14ac:dyDescent="0.25">
      <c r="A34" t="s">
        <v>9</v>
      </c>
    </row>
    <row r="50" spans="1:4" x14ac:dyDescent="0.25">
      <c r="A50" s="29"/>
      <c r="B50" s="29"/>
      <c r="C50" s="29"/>
      <c r="D50" s="29"/>
    </row>
  </sheetData>
  <hyperlinks>
    <hyperlink ref="B14" r:id="rId1" xr:uid="{381821DD-C0A5-408C-AA7D-C10A981A546E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9082-54EC-4B10-B1FA-CAE38BB9C83E}">
  <dimension ref="A1:Q20"/>
  <sheetViews>
    <sheetView workbookViewId="0">
      <selection activeCell="J23" sqref="J23"/>
    </sheetView>
  </sheetViews>
  <sheetFormatPr defaultRowHeight="15" x14ac:dyDescent="0.25"/>
  <cols>
    <col min="2" max="2" width="14.85546875" customWidth="1"/>
    <col min="3" max="3" width="13.42578125" customWidth="1"/>
    <col min="4" max="4" width="12.85546875" customWidth="1"/>
    <col min="5" max="5" width="12.5703125" customWidth="1"/>
    <col min="6" max="6" width="14.28515625" customWidth="1"/>
    <col min="7" max="7" width="14.5703125" customWidth="1"/>
    <col min="8" max="8" width="21.42578125" customWidth="1"/>
    <col min="9" max="9" width="16.28515625" customWidth="1"/>
    <col min="10" max="10" width="14.5703125" customWidth="1"/>
  </cols>
  <sheetData>
    <row r="1" spans="1:17" ht="20.25" thickBot="1" x14ac:dyDescent="0.35">
      <c r="A1" s="16" t="s">
        <v>77</v>
      </c>
      <c r="B1" s="16"/>
      <c r="C1" s="16"/>
      <c r="D1" s="16"/>
      <c r="E1" s="16"/>
      <c r="F1" s="16"/>
      <c r="G1" s="16"/>
      <c r="H1" s="16"/>
      <c r="I1" s="16"/>
    </row>
    <row r="2" spans="1:17" ht="30.75" thickTop="1" x14ac:dyDescent="0.25">
      <c r="A2" s="37" t="s">
        <v>0</v>
      </c>
      <c r="B2" s="36" t="s">
        <v>48</v>
      </c>
      <c r="C2" s="36" t="s">
        <v>49</v>
      </c>
      <c r="D2" s="36" t="s">
        <v>50</v>
      </c>
      <c r="E2" s="36" t="s">
        <v>51</v>
      </c>
      <c r="F2" s="36" t="s">
        <v>52</v>
      </c>
      <c r="G2" s="37" t="s">
        <v>53</v>
      </c>
      <c r="H2" s="36" t="s">
        <v>54</v>
      </c>
      <c r="I2" s="36" t="s">
        <v>55</v>
      </c>
    </row>
    <row r="3" spans="1:17" x14ac:dyDescent="0.25">
      <c r="A3" s="5">
        <v>2020</v>
      </c>
      <c r="B3" s="3">
        <v>316272</v>
      </c>
      <c r="C3" s="3">
        <v>20681</v>
      </c>
      <c r="D3" s="3">
        <v>31233</v>
      </c>
      <c r="E3" s="3">
        <v>0</v>
      </c>
      <c r="F3" s="3">
        <v>38931</v>
      </c>
      <c r="G3" s="3">
        <v>20714.479999999996</v>
      </c>
      <c r="H3" s="3">
        <v>932</v>
      </c>
      <c r="I3" s="3">
        <v>2158</v>
      </c>
      <c r="Q3" s="13"/>
    </row>
    <row r="4" spans="1:17" x14ac:dyDescent="0.25">
      <c r="A4" s="5">
        <v>2021</v>
      </c>
      <c r="B4" s="3">
        <v>359659.79741899599</v>
      </c>
      <c r="C4" s="3">
        <v>25478</v>
      </c>
      <c r="D4" s="3">
        <v>31997</v>
      </c>
      <c r="E4" s="3">
        <v>0</v>
      </c>
      <c r="F4" s="3">
        <v>26062</v>
      </c>
      <c r="G4" s="3">
        <v>22963</v>
      </c>
      <c r="H4" s="3">
        <v>1019</v>
      </c>
      <c r="I4" s="3">
        <v>1329</v>
      </c>
    </row>
    <row r="5" spans="1:17" x14ac:dyDescent="0.25">
      <c r="A5" s="5">
        <v>2022</v>
      </c>
      <c r="B5" s="3">
        <v>330140.15046996635</v>
      </c>
      <c r="C5" s="3">
        <v>25392</v>
      </c>
      <c r="D5" s="3">
        <v>32333.265999999981</v>
      </c>
      <c r="E5" s="3">
        <v>1070</v>
      </c>
      <c r="F5" s="3">
        <v>34946</v>
      </c>
      <c r="G5" s="3">
        <v>20432.0592</v>
      </c>
      <c r="H5" s="3">
        <v>4455.5503600000002</v>
      </c>
      <c r="I5" s="3">
        <v>507.53068000000025</v>
      </c>
    </row>
    <row r="6" spans="1:17" x14ac:dyDescent="0.25">
      <c r="A6" s="5">
        <v>2023</v>
      </c>
      <c r="B6" s="3">
        <v>570180</v>
      </c>
      <c r="C6" s="42" t="s">
        <v>74</v>
      </c>
      <c r="D6" s="3">
        <v>37156</v>
      </c>
      <c r="E6" s="3" t="s">
        <v>75</v>
      </c>
      <c r="F6" s="3">
        <v>43630</v>
      </c>
      <c r="G6" s="3">
        <v>55662</v>
      </c>
      <c r="H6" s="3">
        <v>4355</v>
      </c>
      <c r="I6" s="3">
        <v>6684</v>
      </c>
    </row>
    <row r="7" spans="1:17" x14ac:dyDescent="0.25">
      <c r="A7" t="s">
        <v>56</v>
      </c>
    </row>
    <row r="8" spans="1:17" x14ac:dyDescent="0.25">
      <c r="G8" s="43"/>
    </row>
    <row r="9" spans="1:17" x14ac:dyDescent="0.25">
      <c r="A9" s="17" t="s">
        <v>57</v>
      </c>
      <c r="B9" s="17"/>
      <c r="C9" s="17"/>
    </row>
    <row r="10" spans="1:17" x14ac:dyDescent="0.25">
      <c r="A10" s="17" t="s">
        <v>76</v>
      </c>
      <c r="B10" s="17"/>
      <c r="C10" s="17"/>
      <c r="E10" s="13"/>
    </row>
    <row r="11" spans="1:17" x14ac:dyDescent="0.25">
      <c r="A11" s="17"/>
      <c r="B11" s="17"/>
      <c r="C11" s="17"/>
    </row>
    <row r="12" spans="1:17" x14ac:dyDescent="0.25">
      <c r="A12" s="18" t="s">
        <v>9</v>
      </c>
      <c r="B12" s="19"/>
      <c r="C12" s="17"/>
    </row>
    <row r="17" spans="4:12" x14ac:dyDescent="0.25">
      <c r="D17" s="17"/>
      <c r="E17" s="17"/>
      <c r="F17" s="17"/>
    </row>
    <row r="18" spans="4:12" x14ac:dyDescent="0.25">
      <c r="D18" s="17"/>
      <c r="E18" s="17"/>
      <c r="F18" s="17"/>
    </row>
    <row r="19" spans="4:12" x14ac:dyDescent="0.25">
      <c r="D19" s="17"/>
      <c r="E19" s="17"/>
      <c r="F19" s="17"/>
      <c r="L19" s="13"/>
    </row>
    <row r="20" spans="4:12" x14ac:dyDescent="0.25">
      <c r="D20" s="17"/>
      <c r="E20" s="17"/>
      <c r="F20" s="1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2B9D-A597-4165-97DE-9AF93201CB1C}">
  <dimension ref="A1:U36"/>
  <sheetViews>
    <sheetView workbookViewId="0">
      <selection activeCell="V15" sqref="V15"/>
    </sheetView>
  </sheetViews>
  <sheetFormatPr defaultRowHeight="15" x14ac:dyDescent="0.25"/>
  <cols>
    <col min="2" max="2" width="17.42578125" customWidth="1"/>
    <col min="3" max="3" width="17.7109375" customWidth="1"/>
    <col min="17" max="17" width="12.85546875" bestFit="1" customWidth="1"/>
    <col min="21" max="21" width="13.28515625" customWidth="1"/>
  </cols>
  <sheetData>
    <row r="1" spans="1:9" ht="20.25" thickBot="1" x14ac:dyDescent="0.35">
      <c r="A1" s="16" t="s">
        <v>78</v>
      </c>
      <c r="B1" s="16"/>
      <c r="C1" s="16"/>
      <c r="D1" s="16"/>
      <c r="E1" s="16"/>
      <c r="F1" s="16"/>
      <c r="G1" s="16"/>
      <c r="H1" s="16"/>
      <c r="I1" s="16"/>
    </row>
    <row r="2" spans="1:9" ht="75.75" thickTop="1" x14ac:dyDescent="0.25">
      <c r="A2" s="36" t="s">
        <v>0</v>
      </c>
      <c r="B2" s="36" t="s">
        <v>58</v>
      </c>
      <c r="C2" s="36" t="s">
        <v>59</v>
      </c>
      <c r="D2" s="5"/>
      <c r="E2" s="5"/>
    </row>
    <row r="3" spans="1:9" x14ac:dyDescent="0.25">
      <c r="A3" s="5">
        <v>2010</v>
      </c>
      <c r="B3" s="3">
        <v>1804407.79</v>
      </c>
      <c r="C3" s="3">
        <v>777797</v>
      </c>
    </row>
    <row r="4" spans="1:9" x14ac:dyDescent="0.25">
      <c r="A4" s="5">
        <v>2011</v>
      </c>
      <c r="B4" s="3">
        <v>1972160.3399999999</v>
      </c>
      <c r="C4" s="3">
        <v>746729</v>
      </c>
    </row>
    <row r="5" spans="1:9" x14ac:dyDescent="0.25">
      <c r="A5" s="5">
        <v>2012</v>
      </c>
      <c r="B5" s="3">
        <v>1898949</v>
      </c>
      <c r="C5" s="3">
        <v>615357</v>
      </c>
    </row>
    <row r="6" spans="1:9" x14ac:dyDescent="0.25">
      <c r="A6" s="5">
        <v>2013</v>
      </c>
      <c r="B6" s="3">
        <v>1836481.66</v>
      </c>
      <c r="C6" s="3">
        <v>433830</v>
      </c>
    </row>
    <row r="7" spans="1:9" x14ac:dyDescent="0.25">
      <c r="A7" s="5">
        <v>2014</v>
      </c>
      <c r="B7" s="3">
        <v>1947848.63</v>
      </c>
      <c r="C7" s="3">
        <v>275395</v>
      </c>
    </row>
    <row r="8" spans="1:9" x14ac:dyDescent="0.25">
      <c r="A8" s="5">
        <v>2015</v>
      </c>
      <c r="B8" s="3">
        <v>2003906.3</v>
      </c>
      <c r="C8" s="3">
        <v>187128</v>
      </c>
    </row>
    <row r="9" spans="1:9" x14ac:dyDescent="0.25">
      <c r="A9" s="5">
        <v>2016</v>
      </c>
      <c r="B9" s="3">
        <v>1859199.2</v>
      </c>
      <c r="C9" s="3">
        <v>53908</v>
      </c>
    </row>
    <row r="10" spans="1:9" x14ac:dyDescent="0.25">
      <c r="A10" s="5">
        <v>2017</v>
      </c>
      <c r="B10" s="3">
        <v>1882455.0999999999</v>
      </c>
      <c r="C10" s="3">
        <v>14857</v>
      </c>
    </row>
    <row r="11" spans="1:9" x14ac:dyDescent="0.25">
      <c r="A11" s="5">
        <v>2018</v>
      </c>
      <c r="B11" s="3">
        <v>2012995.5959999999</v>
      </c>
      <c r="C11" s="3">
        <v>13390</v>
      </c>
    </row>
    <row r="12" spans="1:9" x14ac:dyDescent="0.25">
      <c r="A12" s="5">
        <v>2019</v>
      </c>
      <c r="B12" s="3">
        <v>2052271.6</v>
      </c>
      <c r="C12" s="3">
        <v>17511</v>
      </c>
    </row>
    <row r="13" spans="1:9" x14ac:dyDescent="0.25">
      <c r="A13" s="5">
        <v>2020</v>
      </c>
      <c r="B13" s="3">
        <v>2266668.9</v>
      </c>
      <c r="C13" s="3">
        <v>10115</v>
      </c>
    </row>
    <row r="14" spans="1:9" x14ac:dyDescent="0.25">
      <c r="A14" s="5">
        <v>2021</v>
      </c>
      <c r="B14" s="3">
        <v>2337241</v>
      </c>
      <c r="C14" s="3">
        <v>8753</v>
      </c>
    </row>
    <row r="15" spans="1:9" x14ac:dyDescent="0.25">
      <c r="A15" s="5">
        <v>2022</v>
      </c>
      <c r="B15" s="3">
        <v>1956528.1</v>
      </c>
      <c r="C15" s="3">
        <v>6238</v>
      </c>
    </row>
    <row r="16" spans="1:9" x14ac:dyDescent="0.25">
      <c r="A16" s="5">
        <v>2023</v>
      </c>
      <c r="B16" s="3">
        <v>1757157.4000000001</v>
      </c>
      <c r="C16" s="3">
        <v>6279.5</v>
      </c>
    </row>
    <row r="18" spans="1:21" ht="20.25" thickBot="1" x14ac:dyDescent="0.35">
      <c r="A18" s="16" t="s">
        <v>79</v>
      </c>
      <c r="B18" s="16"/>
      <c r="C18" s="16"/>
      <c r="D18" s="16"/>
      <c r="E18" s="16"/>
      <c r="F18" s="16"/>
      <c r="G18" s="16"/>
      <c r="H18" s="16"/>
      <c r="I18" s="16"/>
      <c r="K18" s="35"/>
    </row>
    <row r="19" spans="1:21" ht="60.75" thickTop="1" x14ac:dyDescent="0.25">
      <c r="A19" s="36" t="s">
        <v>0</v>
      </c>
      <c r="B19" s="36" t="s">
        <v>60</v>
      </c>
      <c r="C19" s="36" t="s">
        <v>61</v>
      </c>
      <c r="D19" s="36" t="s">
        <v>24</v>
      </c>
    </row>
    <row r="20" spans="1:21" x14ac:dyDescent="0.25">
      <c r="A20" s="5">
        <v>2017</v>
      </c>
      <c r="B20" s="21">
        <v>70.881695153206977</v>
      </c>
      <c r="C20" s="21">
        <v>263.38778516015401</v>
      </c>
      <c r="D20" s="21">
        <f>SUM(B20:C20)</f>
        <v>334.26948031336099</v>
      </c>
      <c r="U20" s="1"/>
    </row>
    <row r="21" spans="1:21" x14ac:dyDescent="0.25">
      <c r="A21" s="5">
        <v>2018</v>
      </c>
      <c r="B21" s="21">
        <v>76.984276137435145</v>
      </c>
      <c r="C21" s="21">
        <v>287.82637005001345</v>
      </c>
      <c r="D21" s="21">
        <f t="shared" ref="D21:D26" si="0">SUM(B21:C21)</f>
        <v>364.81064618744858</v>
      </c>
      <c r="U21" s="1"/>
    </row>
    <row r="22" spans="1:21" x14ac:dyDescent="0.25">
      <c r="A22" s="5">
        <v>2019</v>
      </c>
      <c r="B22" s="21">
        <v>84.025785424553135</v>
      </c>
      <c r="C22" s="21">
        <v>287.40645743247597</v>
      </c>
      <c r="D22" s="21">
        <f t="shared" si="0"/>
        <v>371.43224285702911</v>
      </c>
      <c r="U22" s="1"/>
    </row>
    <row r="23" spans="1:21" x14ac:dyDescent="0.25">
      <c r="A23" s="5">
        <v>2020</v>
      </c>
      <c r="B23" s="21">
        <v>89.32011009446866</v>
      </c>
      <c r="C23" s="21">
        <v>320.28482091758758</v>
      </c>
      <c r="D23" s="21">
        <f t="shared" si="0"/>
        <v>409.60493101205623</v>
      </c>
      <c r="U23" s="1"/>
    </row>
    <row r="24" spans="1:21" x14ac:dyDescent="0.25">
      <c r="A24" s="5">
        <v>2021</v>
      </c>
      <c r="B24" s="21">
        <v>84.864374132270029</v>
      </c>
      <c r="C24" s="21">
        <v>336.39364259771696</v>
      </c>
      <c r="D24" s="21">
        <f t="shared" si="0"/>
        <v>421.25801672998699</v>
      </c>
      <c r="U24" s="1"/>
    </row>
    <row r="25" spans="1:21" x14ac:dyDescent="0.25">
      <c r="A25" s="5">
        <v>2022</v>
      </c>
      <c r="B25" s="21">
        <v>79.725268108922222</v>
      </c>
      <c r="C25" s="21">
        <v>271.91719222066257</v>
      </c>
      <c r="D25" s="21">
        <f t="shared" ref="D25" si="1">SUM(B25:C25)</f>
        <v>351.64246032958476</v>
      </c>
      <c r="U25" s="1"/>
    </row>
    <row r="26" spans="1:21" x14ac:dyDescent="0.25">
      <c r="A26" s="5">
        <v>2023</v>
      </c>
      <c r="B26" s="21">
        <v>71.570246960527669</v>
      </c>
      <c r="C26" s="21">
        <v>241.99222998612922</v>
      </c>
      <c r="D26" s="21">
        <f t="shared" si="0"/>
        <v>313.56247694665689</v>
      </c>
      <c r="U26" s="1"/>
    </row>
    <row r="28" spans="1:21" x14ac:dyDescent="0.25">
      <c r="A28" s="17" t="s">
        <v>4</v>
      </c>
      <c r="B28" s="17"/>
      <c r="C28" s="17"/>
      <c r="D28" s="17"/>
      <c r="E28" s="17"/>
      <c r="U28" s="2"/>
    </row>
    <row r="29" spans="1:21" x14ac:dyDescent="0.25">
      <c r="A29" s="17" t="s">
        <v>5</v>
      </c>
      <c r="B29" s="17"/>
      <c r="C29" s="17"/>
      <c r="D29" s="17"/>
      <c r="E29" s="17"/>
    </row>
    <row r="30" spans="1:21" x14ac:dyDescent="0.25">
      <c r="A30" s="17" t="s">
        <v>66</v>
      </c>
      <c r="B30" s="17"/>
      <c r="C30" s="17"/>
      <c r="D30" s="17"/>
      <c r="E30" s="17"/>
    </row>
    <row r="31" spans="1:21" x14ac:dyDescent="0.25">
      <c r="A31" s="17" t="s">
        <v>6</v>
      </c>
      <c r="B31" s="19" t="s">
        <v>7</v>
      </c>
      <c r="C31" s="17"/>
      <c r="D31" s="17"/>
      <c r="E31" s="17"/>
    </row>
    <row r="32" spans="1:21" x14ac:dyDescent="0.25">
      <c r="A32" s="17"/>
      <c r="B32" s="19"/>
      <c r="C32" s="17"/>
      <c r="D32" s="17"/>
      <c r="E32" s="17"/>
      <c r="F32" s="17"/>
      <c r="G32" s="17"/>
    </row>
    <row r="33" spans="1:7" x14ac:dyDescent="0.25">
      <c r="A33" s="34" t="s">
        <v>9</v>
      </c>
      <c r="F33" s="17"/>
      <c r="G33" s="17"/>
    </row>
    <row r="34" spans="1:7" x14ac:dyDescent="0.25">
      <c r="A34" s="34" t="s">
        <v>64</v>
      </c>
      <c r="F34" s="17"/>
      <c r="G34" s="17"/>
    </row>
    <row r="35" spans="1:7" x14ac:dyDescent="0.25">
      <c r="F35" s="17"/>
      <c r="G35" s="17"/>
    </row>
    <row r="36" spans="1:7" x14ac:dyDescent="0.25">
      <c r="F36" s="17"/>
      <c r="G36" s="17"/>
    </row>
  </sheetData>
  <hyperlinks>
    <hyperlink ref="B31" r:id="rId1" xr:uid="{E7CD7110-8C23-43B3-9C02-32B4C035D5C7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1C82-708D-4EB1-A2DE-D62135BB5F3D}">
  <dimension ref="A1:W45"/>
  <sheetViews>
    <sheetView workbookViewId="0"/>
  </sheetViews>
  <sheetFormatPr defaultRowHeight="15" x14ac:dyDescent="0.25"/>
  <cols>
    <col min="1" max="1" width="12.7109375" customWidth="1"/>
    <col min="2" max="2" width="23.5703125" customWidth="1"/>
    <col min="3" max="3" width="15.7109375" customWidth="1"/>
    <col min="6" max="6" width="9.5703125" bestFit="1" customWidth="1"/>
    <col min="9" max="9" width="15.85546875" customWidth="1"/>
    <col min="10" max="10" width="18.42578125" customWidth="1"/>
    <col min="11" max="12" width="9.28515625" bestFit="1" customWidth="1"/>
    <col min="13" max="14" width="10.42578125" bestFit="1" customWidth="1"/>
    <col min="15" max="15" width="9.28515625" bestFit="1" customWidth="1"/>
  </cols>
  <sheetData>
    <row r="1" spans="1:23" ht="20.25" thickBot="1" x14ac:dyDescent="0.35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</row>
    <row r="2" spans="1:23" ht="45.75" thickTop="1" x14ac:dyDescent="0.25">
      <c r="A2" s="37" t="s">
        <v>0</v>
      </c>
      <c r="B2" s="36" t="s">
        <v>62</v>
      </c>
      <c r="C2" s="36" t="s">
        <v>63</v>
      </c>
    </row>
    <row r="3" spans="1:23" x14ac:dyDescent="0.25">
      <c r="A3" s="5">
        <v>2019</v>
      </c>
      <c r="B3" s="11">
        <v>160173</v>
      </c>
      <c r="C3" s="11">
        <v>64069</v>
      </c>
      <c r="J3" s="10"/>
    </row>
    <row r="4" spans="1:23" x14ac:dyDescent="0.25">
      <c r="A4" s="5">
        <v>2020</v>
      </c>
      <c r="B4" s="11">
        <v>153651</v>
      </c>
      <c r="C4" s="3">
        <v>59023</v>
      </c>
    </row>
    <row r="5" spans="1:23" x14ac:dyDescent="0.25">
      <c r="A5" s="5">
        <v>2021</v>
      </c>
      <c r="B5" s="11">
        <v>155211</v>
      </c>
      <c r="C5" s="3">
        <v>59563</v>
      </c>
      <c r="W5" s="39"/>
    </row>
    <row r="6" spans="1:23" x14ac:dyDescent="0.25">
      <c r="A6" s="5">
        <v>2022</v>
      </c>
      <c r="B6" s="11">
        <v>154397</v>
      </c>
      <c r="C6" s="3">
        <v>60466</v>
      </c>
      <c r="F6" s="13"/>
      <c r="W6" s="39"/>
    </row>
    <row r="7" spans="1:23" x14ac:dyDescent="0.25">
      <c r="A7" s="5">
        <v>2023</v>
      </c>
      <c r="B7" s="11">
        <v>141588</v>
      </c>
      <c r="C7" s="3">
        <v>55629</v>
      </c>
      <c r="F7" s="13"/>
    </row>
    <row r="8" spans="1:23" x14ac:dyDescent="0.25">
      <c r="F8" s="27"/>
    </row>
    <row r="10" spans="1:2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23" x14ac:dyDescent="0.25">
      <c r="A11" s="5"/>
      <c r="B11" s="3"/>
      <c r="C11" s="3"/>
      <c r="D11" s="3"/>
      <c r="E11" s="3"/>
      <c r="F11" s="3"/>
      <c r="G11" s="12"/>
      <c r="H11" s="12"/>
      <c r="I11" s="11"/>
      <c r="J11" s="11"/>
    </row>
    <row r="12" spans="1:23" x14ac:dyDescent="0.25">
      <c r="A12" s="5"/>
      <c r="B12" s="3"/>
      <c r="C12" s="3"/>
      <c r="D12" s="3"/>
      <c r="E12" s="3"/>
      <c r="F12" s="3"/>
      <c r="G12" s="12"/>
      <c r="H12" s="12"/>
      <c r="I12" s="11"/>
      <c r="J12" s="11"/>
    </row>
    <row r="13" spans="1:23" x14ac:dyDescent="0.25">
      <c r="A13" s="5"/>
      <c r="B13" s="3"/>
      <c r="C13" s="3"/>
      <c r="D13" s="3"/>
      <c r="E13" s="3"/>
      <c r="F13" s="3"/>
      <c r="G13" s="12"/>
      <c r="H13" s="12"/>
      <c r="I13" s="11"/>
      <c r="J13" s="11"/>
      <c r="M13" s="12"/>
      <c r="N13" s="12"/>
      <c r="O13" s="12"/>
    </row>
    <row r="14" spans="1:23" x14ac:dyDescent="0.25">
      <c r="A14" s="5"/>
      <c r="B14" s="3"/>
      <c r="C14" s="3"/>
      <c r="D14" s="3"/>
      <c r="E14" s="3"/>
      <c r="F14" s="3"/>
      <c r="G14" s="12"/>
      <c r="H14" s="12"/>
      <c r="I14" s="11"/>
      <c r="J14" s="11"/>
      <c r="M14" s="3"/>
      <c r="N14" s="3"/>
      <c r="O14" s="3"/>
    </row>
    <row r="15" spans="1:23" x14ac:dyDescent="0.25">
      <c r="A15" s="5"/>
      <c r="B15" s="3"/>
      <c r="C15" s="3"/>
      <c r="D15" s="3"/>
      <c r="E15" s="3"/>
      <c r="F15" s="3"/>
      <c r="G15" s="12"/>
      <c r="H15" s="12"/>
      <c r="I15" s="11"/>
      <c r="J15" s="11"/>
      <c r="M15" s="3"/>
      <c r="N15" s="3"/>
      <c r="O15" s="3"/>
    </row>
    <row r="16" spans="1:23" x14ac:dyDescent="0.25">
      <c r="K16" s="3"/>
      <c r="L16" s="3"/>
      <c r="M16" s="3"/>
      <c r="N16" s="3"/>
      <c r="O16" s="3"/>
    </row>
    <row r="17" spans="1:15" x14ac:dyDescent="0.25">
      <c r="A17" s="36"/>
      <c r="B17" s="3"/>
      <c r="C17" s="3"/>
      <c r="D17" s="3"/>
      <c r="E17" s="3"/>
      <c r="F17" s="3"/>
      <c r="G17" s="12"/>
      <c r="H17" s="12"/>
      <c r="K17" s="3"/>
      <c r="L17" s="3"/>
      <c r="M17" s="3"/>
      <c r="N17" s="3"/>
      <c r="O17" s="3"/>
    </row>
    <row r="18" spans="1:15" x14ac:dyDescent="0.25">
      <c r="K18" s="12"/>
      <c r="L18" s="12"/>
      <c r="M18" s="12"/>
      <c r="N18" s="12"/>
      <c r="O18" s="12"/>
    </row>
    <row r="19" spans="1:15" x14ac:dyDescent="0.25">
      <c r="K19" s="3"/>
      <c r="L19" s="3"/>
      <c r="M19" s="3"/>
      <c r="N19" s="3"/>
      <c r="O19" s="3"/>
    </row>
    <row r="21" spans="1:15" x14ac:dyDescent="0.25">
      <c r="K21" s="11"/>
      <c r="L21" s="11"/>
      <c r="M21" s="11"/>
      <c r="N21" s="11"/>
      <c r="O21" s="11"/>
    </row>
    <row r="22" spans="1:15" x14ac:dyDescent="0.25">
      <c r="K22" s="11"/>
      <c r="L22" s="11"/>
      <c r="M22" s="11"/>
      <c r="N22" s="11"/>
      <c r="O22" s="11"/>
    </row>
    <row r="41" spans="1:1" x14ac:dyDescent="0.25">
      <c r="A41" t="s">
        <v>4</v>
      </c>
    </row>
    <row r="42" spans="1:1" x14ac:dyDescent="0.25">
      <c r="A42" t="s">
        <v>81</v>
      </c>
    </row>
    <row r="43" spans="1:1" x14ac:dyDescent="0.25">
      <c r="A43" t="s">
        <v>82</v>
      </c>
    </row>
    <row r="45" spans="1:1" x14ac:dyDescent="0.25">
      <c r="A45" t="s">
        <v>26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3DB82-94A3-45FF-B2E8-6F05CD86FDDE}">
  <dimension ref="B5"/>
  <sheetViews>
    <sheetView tabSelected="1" workbookViewId="0">
      <selection activeCell="P24" sqref="P24"/>
    </sheetView>
  </sheetViews>
  <sheetFormatPr defaultRowHeight="15" x14ac:dyDescent="0.25"/>
  <sheetData>
    <row r="5" spans="2:2" x14ac:dyDescent="0.25">
      <c r="B5" s="4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8CAA2993EA40A88406A88DCE3C5A" ma:contentTypeVersion="11" ma:contentTypeDescription="Create a new document." ma:contentTypeScope="" ma:versionID="3018ab98133811d09f7ba9040a75047d">
  <xsd:schema xmlns:xsd="http://www.w3.org/2001/XMLSchema" xmlns:xs="http://www.w3.org/2001/XMLSchema" xmlns:p="http://schemas.microsoft.com/office/2006/metadata/properties" xmlns:ns2="bdeb5c38-1ad9-466e-93bb-f08ad1118bda" xmlns:ns3="58e40d20-954f-4db4-bed9-714b859c8774" targetNamespace="http://schemas.microsoft.com/office/2006/metadata/properties" ma:root="true" ma:fieldsID="6a32523acc32647e58136813bc86a711" ns2:_="" ns3:_="">
    <xsd:import namespace="bdeb5c38-1ad9-466e-93bb-f08ad1118bda"/>
    <xsd:import namespace="58e40d20-954f-4db4-bed9-714b859c8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b5c38-1ad9-466e-93bb-f08ad1118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0c6d1fd-3a9d-41b9-87db-5b8f164e0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40d20-954f-4db4-bed9-714b859c8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a19df3-03b5-4a58-a2db-3d443f581cc0}" ma:internalName="TaxCatchAll" ma:showField="CatchAllData" ma:web="58e40d20-954f-4db4-bed9-714b859c8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e40d20-954f-4db4-bed9-714b859c8774" xsi:nil="true"/>
    <lcf76f155ced4ddcb4097134ff3c332f xmlns="bdeb5c38-1ad9-466e-93bb-f08ad1118b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A181EC-6F79-402D-BE65-BF02408E1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b5c38-1ad9-466e-93bb-f08ad1118bda"/>
    <ds:schemaRef ds:uri="58e40d20-954f-4db4-bed9-714b859c8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9F6DF8-8301-4D28-BEB3-0B968E8C4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6271D-0709-43CF-AFDB-AAE0A82D58E9}">
  <ds:schemaRefs>
    <ds:schemaRef ds:uri="http://purl.org/dc/dcmitype/"/>
    <ds:schemaRef ds:uri="http://purl.org/dc/elements/1.1/"/>
    <ds:schemaRef ds:uri="58e40d20-954f-4db4-bed9-714b859c8774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deb5c38-1ad9-466e-93bb-f08ad1118bd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Raportointi</vt:lpstr>
      <vt:lpstr>YKJ</vt:lpstr>
      <vt:lpstr>Kotikompostointi</vt:lpstr>
      <vt:lpstr>Uudelleenkäyttö</vt:lpstr>
      <vt:lpstr>Rakennus- ja purkujätteet</vt:lpstr>
      <vt:lpstr>Öljyjätteet</vt:lpstr>
      <vt:lpstr>Biohajoava YKJ</vt:lpstr>
      <vt:lpstr>Lietteet</vt:lpstr>
      <vt:lpstr>Liete_GIS</vt:lpstr>
      <vt:lpstr>Lietteet!_Int_kHnTAPUU</vt:lpstr>
    </vt:vector>
  </TitlesOfParts>
  <Manager/>
  <Company>SYKE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Pirtonen Heidi</dc:creator>
  <cp:keywords/>
  <dc:description/>
  <cp:lastModifiedBy>Pirtonen Heidi</cp:lastModifiedBy>
  <cp:revision/>
  <dcterms:created xsi:type="dcterms:W3CDTF">2024-07-29T09:22:31Z</dcterms:created>
  <dcterms:modified xsi:type="dcterms:W3CDTF">2025-10-13T06:10:10Z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0x010100D8308CAA2993EA40A88406A88DCE3C5A</vt:lpwstr>
  </property>
  <property fmtid="{D5CDD505-2E9C-101B-9397-08002B2CF9AE}" pid="3" name="MediaServiceImageTags">
    <vt:lpwstr/>
  </property>
</Properties>
</file>